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O65" i="3"/>
  <c r="O66" i="3"/>
  <c r="O67" i="3"/>
  <c r="E65" i="3"/>
  <c r="J65" i="3" s="1"/>
  <c r="F65" i="3"/>
  <c r="E66" i="3"/>
  <c r="J66" i="3" s="1"/>
  <c r="F66" i="3"/>
  <c r="E9" i="7" l="1"/>
  <c r="J9" i="7" s="1"/>
  <c r="F9" i="7"/>
  <c r="O9" i="7"/>
  <c r="O73" i="7"/>
  <c r="F71" i="7"/>
  <c r="F72" i="7"/>
  <c r="F73" i="7"/>
  <c r="E71" i="7"/>
  <c r="J71" i="7" s="1"/>
  <c r="E72" i="7"/>
  <c r="J72" i="7" s="1"/>
  <c r="E73" i="7"/>
  <c r="O62" i="3"/>
  <c r="O63" i="3"/>
  <c r="O64" i="3"/>
  <c r="O68" i="3"/>
  <c r="O69" i="3"/>
  <c r="O70" i="3"/>
  <c r="O71" i="3"/>
  <c r="O72" i="3"/>
  <c r="F63" i="3"/>
  <c r="F64" i="3"/>
  <c r="F67" i="3"/>
  <c r="F68" i="3"/>
  <c r="F69" i="3"/>
  <c r="F70" i="3"/>
  <c r="F71" i="3"/>
  <c r="J71" i="3"/>
  <c r="F72" i="3"/>
  <c r="B74" i="3"/>
  <c r="E62" i="3"/>
  <c r="E63" i="3"/>
  <c r="J63" i="3" s="1"/>
  <c r="E64" i="3"/>
  <c r="J64" i="3" s="1"/>
  <c r="E67" i="3"/>
  <c r="J67" i="3" s="1"/>
  <c r="E68" i="3"/>
  <c r="J68" i="3" s="1"/>
  <c r="E69" i="3"/>
  <c r="J69" i="3" s="1"/>
  <c r="E70" i="3"/>
  <c r="J70" i="3" s="1"/>
  <c r="E71" i="3"/>
  <c r="E72" i="3"/>
  <c r="J72" i="3" s="1"/>
  <c r="E73" i="3"/>
  <c r="O54" i="3"/>
  <c r="O55" i="3"/>
  <c r="O56" i="3"/>
  <c r="O57" i="3"/>
  <c r="O58" i="3"/>
  <c r="O59" i="3"/>
  <c r="O60" i="3"/>
  <c r="F55" i="3"/>
  <c r="F56" i="3"/>
  <c r="F57" i="3"/>
  <c r="F58" i="3"/>
  <c r="F59" i="3"/>
  <c r="E49" i="3"/>
  <c r="E50" i="3"/>
  <c r="E51" i="3"/>
  <c r="E52" i="3"/>
  <c r="E53" i="3"/>
  <c r="E54" i="3"/>
  <c r="E55" i="3"/>
  <c r="J55" i="3" s="1"/>
  <c r="E56" i="3"/>
  <c r="J56" i="3" s="1"/>
  <c r="E57" i="3"/>
  <c r="J57" i="3" s="1"/>
  <c r="E58" i="3"/>
  <c r="J58" i="3" s="1"/>
  <c r="E59" i="3"/>
  <c r="J59" i="3" s="1"/>
  <c r="E60" i="3"/>
  <c r="E61" i="3"/>
  <c r="O66" i="7"/>
  <c r="O67" i="7"/>
  <c r="O68" i="7"/>
  <c r="O69" i="7"/>
  <c r="O70" i="7"/>
  <c r="O71" i="7"/>
  <c r="F66" i="7"/>
  <c r="F67" i="7"/>
  <c r="F68" i="7"/>
  <c r="F69" i="7"/>
  <c r="F70" i="7"/>
  <c r="E66" i="7"/>
  <c r="J66" i="7" s="1"/>
  <c r="E67" i="7"/>
  <c r="J67" i="7" s="1"/>
  <c r="E68" i="7"/>
  <c r="J68" i="7" s="1"/>
  <c r="E69" i="7"/>
  <c r="J69" i="7" s="1"/>
  <c r="E70" i="7"/>
  <c r="J70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O72" i="7"/>
  <c r="J73" i="7"/>
  <c r="O65" i="7" l="1"/>
  <c r="F63" i="7"/>
  <c r="F64" i="7"/>
  <c r="F65" i="7"/>
  <c r="E65" i="7"/>
  <c r="J65" i="7" s="1"/>
  <c r="N78" i="7"/>
  <c r="B74" i="7"/>
  <c r="O64" i="7"/>
  <c r="E64" i="7"/>
  <c r="J64" i="7" s="1"/>
  <c r="O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74" i="7" l="1"/>
  <c r="E75" i="7"/>
  <c r="I9" i="7" l="1"/>
  <c r="I71" i="7"/>
  <c r="I68" i="7"/>
  <c r="I72" i="7"/>
  <c r="I69" i="7"/>
  <c r="I66" i="7"/>
  <c r="I70" i="7"/>
  <c r="I67" i="7"/>
  <c r="I10" i="7"/>
  <c r="I5" i="7"/>
  <c r="I16" i="7"/>
  <c r="I73" i="7"/>
  <c r="L78" i="7"/>
  <c r="I64" i="7"/>
  <c r="I61" i="7"/>
  <c r="I57" i="7"/>
  <c r="I53" i="7"/>
  <c r="I52" i="7"/>
  <c r="I48" i="7"/>
  <c r="I43" i="7"/>
  <c r="I39" i="7"/>
  <c r="I35" i="7"/>
  <c r="I31" i="7"/>
  <c r="I26" i="7"/>
  <c r="I22" i="7"/>
  <c r="I18" i="7"/>
  <c r="I14" i="7"/>
  <c r="I6" i="7"/>
  <c r="I2" i="7"/>
  <c r="I11" i="7"/>
  <c r="I65" i="7"/>
  <c r="I62" i="7"/>
  <c r="I58" i="7"/>
  <c r="I54" i="7"/>
  <c r="I49" i="7"/>
  <c r="I44" i="7"/>
  <c r="I40" i="7"/>
  <c r="I36" i="7"/>
  <c r="I32" i="7"/>
  <c r="I28" i="7"/>
  <c r="I23" i="7"/>
  <c r="I19" i="7"/>
  <c r="I15" i="7"/>
  <c r="G79" i="7"/>
  <c r="I59" i="7"/>
  <c r="I55" i="7"/>
  <c r="I50" i="7"/>
  <c r="I45" i="7"/>
  <c r="I41" i="7"/>
  <c r="I37" i="7"/>
  <c r="I33" i="7"/>
  <c r="I29" i="7"/>
  <c r="I24" i="7"/>
  <c r="I8" i="7"/>
  <c r="I4" i="7"/>
  <c r="I13" i="7"/>
  <c r="I12" i="7"/>
  <c r="I3" i="7"/>
  <c r="I21" i="7"/>
  <c r="I63" i="7"/>
  <c r="I60" i="7"/>
  <c r="I56" i="7"/>
  <c r="I51" i="7"/>
  <c r="I47" i="7"/>
  <c r="I46" i="7"/>
  <c r="I42" i="7"/>
  <c r="I38" i="7"/>
  <c r="I34" i="7"/>
  <c r="I30" i="7"/>
  <c r="I27" i="7"/>
  <c r="I25" i="7"/>
  <c r="G78" i="7"/>
  <c r="I20" i="7"/>
  <c r="I17" i="7"/>
  <c r="I7" i="7"/>
  <c r="G82" i="7"/>
  <c r="G85" i="7"/>
  <c r="G89" i="7" s="1"/>
  <c r="J78" i="7"/>
  <c r="K78" i="7" s="1"/>
  <c r="G83" i="7"/>
  <c r="G9" i="7" l="1"/>
  <c r="H9" i="7"/>
  <c r="G66" i="7"/>
  <c r="G70" i="7"/>
  <c r="G67" i="7"/>
  <c r="G71" i="7"/>
  <c r="G68" i="7"/>
  <c r="G72" i="7"/>
  <c r="G69" i="7"/>
  <c r="H71" i="7"/>
  <c r="H68" i="7"/>
  <c r="H72" i="7"/>
  <c r="H69" i="7"/>
  <c r="H66" i="7"/>
  <c r="H70" i="7"/>
  <c r="H67" i="7"/>
  <c r="G10" i="7"/>
  <c r="G5" i="7"/>
  <c r="H10" i="7"/>
  <c r="H5" i="7"/>
  <c r="G16" i="7"/>
  <c r="H16" i="7"/>
  <c r="G73" i="7"/>
  <c r="H73" i="7"/>
  <c r="H65" i="7"/>
  <c r="G64" i="7"/>
  <c r="G65" i="7"/>
  <c r="G93" i="7"/>
  <c r="H63" i="7"/>
  <c r="H60" i="7"/>
  <c r="H56" i="7"/>
  <c r="H51" i="7"/>
  <c r="H47" i="7"/>
  <c r="H46" i="7"/>
  <c r="H42" i="7"/>
  <c r="H38" i="7"/>
  <c r="H34" i="7"/>
  <c r="H30" i="7"/>
  <c r="H27" i="7"/>
  <c r="H25" i="7"/>
  <c r="H21" i="7"/>
  <c r="H17" i="7"/>
  <c r="H13" i="7"/>
  <c r="H64" i="7"/>
  <c r="H61" i="7"/>
  <c r="H57" i="7"/>
  <c r="H53" i="7"/>
  <c r="H52" i="7"/>
  <c r="H48" i="7"/>
  <c r="H43" i="7"/>
  <c r="H39" i="7"/>
  <c r="H35" i="7"/>
  <c r="H31" i="7"/>
  <c r="H26" i="7"/>
  <c r="H22" i="7"/>
  <c r="H18" i="7"/>
  <c r="H14" i="7"/>
  <c r="H62" i="7"/>
  <c r="H58" i="7"/>
  <c r="H54" i="7"/>
  <c r="H49" i="7"/>
  <c r="H44" i="7"/>
  <c r="H40" i="7"/>
  <c r="H36" i="7"/>
  <c r="H32" i="7"/>
  <c r="H28" i="7"/>
  <c r="H23" i="7"/>
  <c r="H8" i="7"/>
  <c r="H20" i="7"/>
  <c r="H15" i="7"/>
  <c r="H7" i="7"/>
  <c r="H19" i="7"/>
  <c r="H11" i="7"/>
  <c r="H3" i="7"/>
  <c r="H59" i="7"/>
  <c r="H55" i="7"/>
  <c r="H50" i="7"/>
  <c r="H45" i="7"/>
  <c r="H41" i="7"/>
  <c r="H37" i="7"/>
  <c r="H33" i="7"/>
  <c r="H29" i="7"/>
  <c r="H24" i="7"/>
  <c r="G94" i="7"/>
  <c r="H6" i="7"/>
  <c r="H2" i="7"/>
  <c r="H4" i="7"/>
  <c r="H12" i="7"/>
  <c r="G88" i="7"/>
  <c r="G59" i="7"/>
  <c r="G55" i="7"/>
  <c r="G50" i="7"/>
  <c r="G45" i="7"/>
  <c r="G41" i="7"/>
  <c r="G37" i="7"/>
  <c r="G33" i="7"/>
  <c r="G29" i="7"/>
  <c r="G24" i="7"/>
  <c r="G20" i="7"/>
  <c r="G12" i="7"/>
  <c r="G8" i="7"/>
  <c r="G4" i="7"/>
  <c r="G13" i="7"/>
  <c r="G92" i="7"/>
  <c r="P81" i="7"/>
  <c r="G63" i="7"/>
  <c r="G60" i="7"/>
  <c r="G56" i="7"/>
  <c r="G51" i="7"/>
  <c r="G47" i="7"/>
  <c r="G46" i="7"/>
  <c r="G42" i="7"/>
  <c r="G38" i="7"/>
  <c r="G34" i="7"/>
  <c r="G30" i="7"/>
  <c r="G27" i="7"/>
  <c r="G25" i="7"/>
  <c r="G21" i="7"/>
  <c r="G17" i="7"/>
  <c r="G91" i="7"/>
  <c r="G61" i="7"/>
  <c r="G57" i="7"/>
  <c r="G53" i="7"/>
  <c r="G52" i="7"/>
  <c r="G48" i="7"/>
  <c r="G43" i="7"/>
  <c r="G39" i="7"/>
  <c r="G35" i="7"/>
  <c r="G31" i="7"/>
  <c r="G26" i="7"/>
  <c r="G6" i="7"/>
  <c r="G2" i="7"/>
  <c r="G62" i="7"/>
  <c r="G58" i="7"/>
  <c r="G54" i="7"/>
  <c r="G49" i="7"/>
  <c r="G44" i="7"/>
  <c r="G40" i="7"/>
  <c r="G36" i="7"/>
  <c r="G32" i="7"/>
  <c r="G28" i="7"/>
  <c r="G23" i="7"/>
  <c r="G19" i="7"/>
  <c r="G15" i="7"/>
  <c r="G11" i="7"/>
  <c r="G7" i="7"/>
  <c r="G3" i="7"/>
  <c r="G22" i="7"/>
  <c r="G18" i="7"/>
  <c r="G14" i="7"/>
  <c r="G87" i="7"/>
  <c r="O51" i="3"/>
  <c r="O52" i="3"/>
  <c r="O53" i="3"/>
  <c r="O61" i="3"/>
  <c r="O73" i="3"/>
  <c r="F53" i="3"/>
  <c r="F54" i="3"/>
  <c r="F60" i="3"/>
  <c r="J52" i="3"/>
  <c r="J53" i="3"/>
  <c r="J54" i="3"/>
  <c r="J60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F47" i="3"/>
  <c r="F48" i="3"/>
  <c r="F49" i="3"/>
  <c r="F50" i="3"/>
  <c r="F51" i="3"/>
  <c r="F52" i="3"/>
  <c r="F61" i="3"/>
  <c r="F62" i="3"/>
  <c r="F73" i="3"/>
  <c r="F46" i="3"/>
  <c r="E43" i="3"/>
  <c r="E44" i="3"/>
  <c r="E45" i="3"/>
  <c r="E46" i="3"/>
  <c r="J46" i="3" s="1"/>
  <c r="E47" i="3"/>
  <c r="J47" i="3" s="1"/>
  <c r="E48" i="3"/>
  <c r="J48" i="3" s="1"/>
  <c r="J49" i="3"/>
  <c r="J50" i="3"/>
  <c r="J51" i="3"/>
  <c r="J61" i="3"/>
  <c r="J62" i="3"/>
  <c r="J73" i="3"/>
  <c r="O2" i="3" l="1"/>
  <c r="F2" i="3" l="1"/>
  <c r="E3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J31" i="3" s="1"/>
  <c r="E32" i="3"/>
  <c r="J32" i="3" s="1"/>
  <c r="E33" i="3"/>
  <c r="J33" i="3" s="1"/>
  <c r="E34" i="3"/>
  <c r="J34" i="3" s="1"/>
  <c r="E35" i="3"/>
  <c r="J35" i="3" s="1"/>
  <c r="E36" i="3"/>
  <c r="J36" i="3" s="1"/>
  <c r="E37" i="3"/>
  <c r="J37" i="3" s="1"/>
  <c r="E38" i="3"/>
  <c r="E39" i="3"/>
  <c r="E40" i="3"/>
  <c r="E41" i="3"/>
  <c r="E42" i="3"/>
  <c r="E74" i="3" l="1"/>
  <c r="E75" i="3"/>
  <c r="I66" i="3" l="1"/>
  <c r="I65" i="3"/>
  <c r="I67" i="3"/>
  <c r="I71" i="3"/>
  <c r="I63" i="3"/>
  <c r="I68" i="3"/>
  <c r="I72" i="3"/>
  <c r="I64" i="3"/>
  <c r="I69" i="3"/>
  <c r="I70" i="3"/>
  <c r="I56" i="3"/>
  <c r="I58" i="3"/>
  <c r="I55" i="3"/>
  <c r="I57" i="3"/>
  <c r="I59" i="3"/>
  <c r="G85" i="3"/>
  <c r="G88" i="3" s="1"/>
  <c r="G82" i="3"/>
  <c r="G83" i="3"/>
  <c r="I53" i="3"/>
  <c r="I60" i="3"/>
  <c r="I54" i="3"/>
  <c r="I61" i="3"/>
  <c r="I49" i="3"/>
  <c r="I62" i="3"/>
  <c r="I50" i="3"/>
  <c r="I73" i="3"/>
  <c r="I51" i="3"/>
  <c r="I52" i="3"/>
  <c r="I48" i="3"/>
  <c r="I47" i="3"/>
  <c r="I46" i="3"/>
  <c r="G79" i="3"/>
  <c r="G78" i="3"/>
  <c r="J5" i="3"/>
  <c r="J7" i="3"/>
  <c r="J9" i="3"/>
  <c r="J12" i="3"/>
  <c r="J13" i="3"/>
  <c r="J16" i="3"/>
  <c r="J17" i="3"/>
  <c r="J19" i="3"/>
  <c r="J20" i="3"/>
  <c r="J21" i="3"/>
  <c r="J23" i="3"/>
  <c r="J24" i="3"/>
  <c r="J26" i="3"/>
  <c r="J27" i="3"/>
  <c r="J29" i="3"/>
  <c r="J30" i="3"/>
  <c r="J40" i="3"/>
  <c r="J41" i="3"/>
  <c r="J44" i="3"/>
  <c r="J3" i="3"/>
  <c r="J6" i="3"/>
  <c r="J8" i="3"/>
  <c r="J10" i="3"/>
  <c r="J11" i="3"/>
  <c r="J14" i="3"/>
  <c r="J15" i="3"/>
  <c r="J18" i="3"/>
  <c r="J22" i="3"/>
  <c r="J25" i="3"/>
  <c r="J28" i="3"/>
  <c r="J38" i="3"/>
  <c r="J39" i="3"/>
  <c r="J42" i="3"/>
  <c r="J43" i="3"/>
  <c r="J45" i="3"/>
  <c r="J2" i="3"/>
  <c r="N78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65" i="3" l="1"/>
  <c r="G66" i="3"/>
  <c r="H65" i="3"/>
  <c r="H66" i="3"/>
  <c r="H63" i="3"/>
  <c r="H68" i="3"/>
  <c r="H72" i="3"/>
  <c r="H64" i="3"/>
  <c r="H69" i="3"/>
  <c r="H70" i="3"/>
  <c r="H67" i="3"/>
  <c r="H71" i="3"/>
  <c r="G64" i="3"/>
  <c r="G69" i="3"/>
  <c r="G70" i="3"/>
  <c r="G67" i="3"/>
  <c r="G71" i="3"/>
  <c r="G63" i="3"/>
  <c r="G68" i="3"/>
  <c r="G72" i="3"/>
  <c r="G55" i="3"/>
  <c r="G56" i="3"/>
  <c r="G57" i="3"/>
  <c r="G58" i="3"/>
  <c r="G59" i="3"/>
  <c r="H55" i="3"/>
  <c r="H56" i="3"/>
  <c r="H57" i="3"/>
  <c r="H59" i="3"/>
  <c r="H58" i="3"/>
  <c r="G87" i="3"/>
  <c r="G60" i="3"/>
  <c r="G54" i="3"/>
  <c r="G61" i="3"/>
  <c r="H54" i="3"/>
  <c r="H61" i="3"/>
  <c r="H60" i="3"/>
  <c r="H53" i="3"/>
  <c r="P81" i="3"/>
  <c r="H48" i="3"/>
  <c r="H49" i="3"/>
  <c r="H62" i="3"/>
  <c r="H73" i="3"/>
  <c r="H51" i="3"/>
  <c r="H50" i="3"/>
  <c r="H52" i="3"/>
  <c r="G47" i="3"/>
  <c r="G52" i="3"/>
  <c r="G49" i="3"/>
  <c r="G53" i="3"/>
  <c r="G62" i="3"/>
  <c r="G48" i="3"/>
  <c r="G50" i="3"/>
  <c r="G73" i="3"/>
  <c r="G46" i="3"/>
  <c r="G51" i="3"/>
  <c r="H46" i="3"/>
  <c r="H47" i="3"/>
  <c r="G2" i="3"/>
  <c r="G89" i="3"/>
  <c r="J4" i="3"/>
  <c r="L78" i="3" l="1"/>
  <c r="I2" i="3"/>
  <c r="I37" i="3"/>
  <c r="I34" i="3"/>
  <c r="I30" i="3"/>
  <c r="I16" i="3"/>
  <c r="I4" i="3"/>
  <c r="I45" i="3"/>
  <c r="I42" i="3"/>
  <c r="I38" i="3"/>
  <c r="I40" i="3"/>
  <c r="I36" i="3"/>
  <c r="I33" i="3"/>
  <c r="I29" i="3"/>
  <c r="I26" i="3"/>
  <c r="I23" i="3"/>
  <c r="I19" i="3"/>
  <c r="I13" i="3"/>
  <c r="I10" i="3"/>
  <c r="I44" i="3"/>
  <c r="I41" i="3"/>
  <c r="I27" i="3"/>
  <c r="I24" i="3"/>
  <c r="I20" i="3"/>
  <c r="I7" i="3"/>
  <c r="I5" i="3"/>
  <c r="I3" i="3"/>
  <c r="I31" i="3"/>
  <c r="I25" i="3"/>
  <c r="I21" i="3"/>
  <c r="I17" i="3"/>
  <c r="I43" i="3"/>
  <c r="I39" i="3"/>
  <c r="I32" i="3"/>
  <c r="I22" i="3"/>
  <c r="I11" i="3"/>
  <c r="I8" i="3"/>
  <c r="I6" i="3"/>
  <c r="I35" i="3"/>
  <c r="I28" i="3"/>
  <c r="I18" i="3"/>
  <c r="I15" i="3"/>
  <c r="I14" i="3"/>
  <c r="I12" i="3"/>
  <c r="I9" i="3"/>
  <c r="J78" i="3"/>
  <c r="K78" i="3" s="1"/>
  <c r="H2" i="3" l="1"/>
  <c r="G94" i="3"/>
  <c r="G93" i="3"/>
  <c r="H26" i="3"/>
  <c r="H23" i="3"/>
  <c r="H19" i="3"/>
  <c r="H34" i="3"/>
  <c r="H30" i="3"/>
  <c r="H24" i="3"/>
  <c r="H20" i="3"/>
  <c r="H16" i="3"/>
  <c r="H43" i="3"/>
  <c r="H39" i="3"/>
  <c r="H35" i="3"/>
  <c r="H32" i="3"/>
  <c r="H28" i="3"/>
  <c r="H22" i="3"/>
  <c r="H18" i="3"/>
  <c r="H15" i="3"/>
  <c r="H14" i="3"/>
  <c r="H12" i="3"/>
  <c r="H9" i="3"/>
  <c r="H40" i="3"/>
  <c r="H36" i="3"/>
  <c r="H33" i="3"/>
  <c r="H29" i="3"/>
  <c r="H13" i="3"/>
  <c r="H10" i="3"/>
  <c r="H44" i="3"/>
  <c r="H41" i="3"/>
  <c r="H37" i="3"/>
  <c r="H27" i="3"/>
  <c r="H45" i="3"/>
  <c r="H42" i="3"/>
  <c r="H5" i="3"/>
  <c r="H4" i="3"/>
  <c r="H11" i="3"/>
  <c r="H8" i="3"/>
  <c r="H6" i="3"/>
  <c r="H38" i="3"/>
  <c r="H31" i="3"/>
  <c r="H25" i="3"/>
  <c r="H21" i="3"/>
  <c r="H17" i="3"/>
  <c r="H3" i="3"/>
  <c r="H7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92" i="3"/>
  <c r="G5" i="3"/>
  <c r="G4" i="3"/>
  <c r="G91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<sst xmlns="http://schemas.openxmlformats.org/spreadsheetml/2006/main" count="56" uniqueCount="26">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</sst>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models'!$D$2:$D$73</c:f>
              <c:numCache>
                <c:formatCode>General</c:formatCode>
                <c:ptCount val="72"/>
                <c:pt idx="0">
                  <c:v>7962.7094729999999</c:v>
                </c:pt>
                <c:pt idx="1">
                  <c:v>7983.3027339999999</c:v>
                </c:pt>
                <c:pt idx="2">
                  <c:v>7964.6298829999996</c:v>
                </c:pt>
                <c:pt idx="3">
                  <c:v>8018.7783200000003</c:v>
                </c:pt>
                <c:pt idx="4">
                  <c:v>7981.8676759999998</c:v>
                </c:pt>
                <c:pt idx="5">
                  <c:v>7994.3447269999997</c:v>
                </c:pt>
                <c:pt idx="6">
                  <c:v>7981.0385740000002</c:v>
                </c:pt>
                <c:pt idx="7">
                  <c:v>7529.6118159999996</c:v>
                </c:pt>
                <c:pt idx="8">
                  <c:v>7604.5478519999997</c:v>
                </c:pt>
                <c:pt idx="9">
                  <c:v>7630.4560549999997</c:v>
                </c:pt>
                <c:pt idx="10">
                  <c:v>7605.3793949999999</c:v>
                </c:pt>
                <c:pt idx="11">
                  <c:v>7527.1752930000002</c:v>
                </c:pt>
                <c:pt idx="12">
                  <c:v>7584.4335940000001</c:v>
                </c:pt>
                <c:pt idx="13">
                  <c:v>6436.2460940000001</c:v>
                </c:pt>
                <c:pt idx="14">
                  <c:v>6458.2226559999999</c:v>
                </c:pt>
                <c:pt idx="15">
                  <c:v>6445.3579099999997</c:v>
                </c:pt>
                <c:pt idx="16">
                  <c:v>6422.0219729999999</c:v>
                </c:pt>
                <c:pt idx="17">
                  <c:v>6451.6132809999999</c:v>
                </c:pt>
                <c:pt idx="18">
                  <c:v>6461.8286129999997</c:v>
                </c:pt>
                <c:pt idx="19">
                  <c:v>6452.8872069999998</c:v>
                </c:pt>
                <c:pt idx="20">
                  <c:v>10165.347656</c:v>
                </c:pt>
                <c:pt idx="21">
                  <c:v>10210.708008</c:v>
                </c:pt>
                <c:pt idx="22">
                  <c:v>10167.476563</c:v>
                </c:pt>
                <c:pt idx="23">
                  <c:v>10138.449219</c:v>
                </c:pt>
                <c:pt idx="24">
                  <c:v>10147.305664</c:v>
                </c:pt>
                <c:pt idx="25">
                  <c:v>10134.513671999999</c:v>
                </c:pt>
                <c:pt idx="26">
                  <c:v>10147.370117</c:v>
                </c:pt>
                <c:pt idx="27">
                  <c:v>9007.0263670000004</c:v>
                </c:pt>
                <c:pt idx="28">
                  <c:v>9008.9570309999999</c:v>
                </c:pt>
                <c:pt idx="29">
                  <c:v>9018.5976559999999</c:v>
                </c:pt>
                <c:pt idx="30">
                  <c:v>8991.0292969999991</c:v>
                </c:pt>
                <c:pt idx="31">
                  <c:v>8987.1005860000005</c:v>
                </c:pt>
                <c:pt idx="32">
                  <c:v>9018.2011719999991</c:v>
                </c:pt>
                <c:pt idx="33">
                  <c:v>9009.9013670000004</c:v>
                </c:pt>
                <c:pt idx="34">
                  <c:v>9015.1376949999994</c:v>
                </c:pt>
                <c:pt idx="35">
                  <c:v>8014.2431640000004</c:v>
                </c:pt>
                <c:pt idx="36">
                  <c:v>8000.8354490000002</c:v>
                </c:pt>
                <c:pt idx="37">
                  <c:v>8012.765625</c:v>
                </c:pt>
                <c:pt idx="38">
                  <c:v>8019.4565430000002</c:v>
                </c:pt>
                <c:pt idx="39">
                  <c:v>7994.5747069999998</c:v>
                </c:pt>
                <c:pt idx="40">
                  <c:v>8000.7983400000003</c:v>
                </c:pt>
                <c:pt idx="41">
                  <c:v>7986.5146480000003</c:v>
                </c:pt>
                <c:pt idx="42">
                  <c:v>8006.3466799999997</c:v>
                </c:pt>
                <c:pt idx="43">
                  <c:v>8009.564453</c:v>
                </c:pt>
                <c:pt idx="44">
                  <c:v>8010.0893550000001</c:v>
                </c:pt>
                <c:pt idx="45">
                  <c:v>7995.4165039999998</c:v>
                </c:pt>
                <c:pt idx="46">
                  <c:v>8005.6274409999996</c:v>
                </c:pt>
                <c:pt idx="47">
                  <c:v>6934.3896480000003</c:v>
                </c:pt>
                <c:pt idx="48">
                  <c:v>6935.357422</c:v>
                </c:pt>
                <c:pt idx="49">
                  <c:v>6957.1245120000003</c:v>
                </c:pt>
                <c:pt idx="50">
                  <c:v>6949.5664059999999</c:v>
                </c:pt>
                <c:pt idx="51">
                  <c:v>6959.169922</c:v>
                </c:pt>
                <c:pt idx="52">
                  <c:v>6991.439453</c:v>
                </c:pt>
                <c:pt idx="53">
                  <c:v>6987.5854490000002</c:v>
                </c:pt>
                <c:pt idx="54">
                  <c:v>6977.2783200000003</c:v>
                </c:pt>
                <c:pt idx="55">
                  <c:v>5999.7915039999998</c:v>
                </c:pt>
                <c:pt idx="56">
                  <c:v>6029.1586909999996</c:v>
                </c:pt>
                <c:pt idx="57">
                  <c:v>6029.7329099999997</c:v>
                </c:pt>
                <c:pt idx="58">
                  <c:v>5983.7929690000001</c:v>
                </c:pt>
                <c:pt idx="59">
                  <c:v>6004.2753910000001</c:v>
                </c:pt>
                <c:pt idx="60">
                  <c:v>6015.9345700000003</c:v>
                </c:pt>
                <c:pt idx="61">
                  <c:v>6021.8398440000001</c:v>
                </c:pt>
                <c:pt idx="62">
                  <c:v>6010.9868159999996</c:v>
                </c:pt>
                <c:pt idx="63">
                  <c:v>5175.1362300000001</c:v>
                </c:pt>
                <c:pt idx="64">
                  <c:v>5198.4589839999999</c:v>
                </c:pt>
                <c:pt idx="65">
                  <c:v>5216.8022460000002</c:v>
                </c:pt>
                <c:pt idx="66">
                  <c:v>5131.4804690000001</c:v>
                </c:pt>
                <c:pt idx="67">
                  <c:v>5145.783203</c:v>
                </c:pt>
                <c:pt idx="68">
                  <c:v>5148.0361329999996</c:v>
                </c:pt>
                <c:pt idx="69">
                  <c:v>5229.0346680000002</c:v>
                </c:pt>
                <c:pt idx="70">
                  <c:v>5233.2172849999997</c:v>
                </c:pt>
                <c:pt idx="71">
                  <c:v>5205.2172849999997</c:v>
                </c:pt>
              </c:numCache>
            </c:numRef>
          </c:xVal>
          <c:yVal>
            <c:numRef>
              <c:f>' 10 models'!$C$2:$C$73</c:f>
              <c:numCache>
                <c:formatCode>General</c:formatCode>
                <c:ptCount val="72"/>
                <c:pt idx="0">
                  <c:v>7825.373047</c:v>
                </c:pt>
                <c:pt idx="1">
                  <c:v>7829.4833980000003</c:v>
                </c:pt>
                <c:pt idx="2">
                  <c:v>7831.5097660000001</c:v>
                </c:pt>
                <c:pt idx="3">
                  <c:v>7838.0712890000004</c:v>
                </c:pt>
                <c:pt idx="4">
                  <c:v>7842.4365230000003</c:v>
                </c:pt>
                <c:pt idx="5">
                  <c:v>7839.1484380000002</c:v>
                </c:pt>
                <c:pt idx="6">
                  <c:v>7837.3525390000004</c:v>
                </c:pt>
                <c:pt idx="7">
                  <c:v>7420.9272460000002</c:v>
                </c:pt>
                <c:pt idx="8">
                  <c:v>7451.6689450000003</c:v>
                </c:pt>
                <c:pt idx="9">
                  <c:v>7452.1166990000002</c:v>
                </c:pt>
                <c:pt idx="10">
                  <c:v>7443.5717770000001</c:v>
                </c:pt>
                <c:pt idx="11">
                  <c:v>7456.6474609999996</c:v>
                </c:pt>
                <c:pt idx="12">
                  <c:v>7450.0288090000004</c:v>
                </c:pt>
                <c:pt idx="13">
                  <c:v>6348.8549800000001</c:v>
                </c:pt>
                <c:pt idx="14">
                  <c:v>6352.7158200000003</c:v>
                </c:pt>
                <c:pt idx="15">
                  <c:v>6340.3100590000004</c:v>
                </c:pt>
                <c:pt idx="16">
                  <c:v>6343.6889650000003</c:v>
                </c:pt>
                <c:pt idx="17">
                  <c:v>6355.7114259999998</c:v>
                </c:pt>
                <c:pt idx="18">
                  <c:v>6359.2109380000002</c:v>
                </c:pt>
                <c:pt idx="19">
                  <c:v>6358.9331050000001</c:v>
                </c:pt>
                <c:pt idx="20">
                  <c:v>10018.234375</c:v>
                </c:pt>
                <c:pt idx="21">
                  <c:v>10023.240234000001</c:v>
                </c:pt>
                <c:pt idx="22">
                  <c:v>10016.051758</c:v>
                </c:pt>
                <c:pt idx="23">
                  <c:v>10027.334961</c:v>
                </c:pt>
                <c:pt idx="24">
                  <c:v>10023.657227</c:v>
                </c:pt>
                <c:pt idx="25">
                  <c:v>9998.34375</c:v>
                </c:pt>
                <c:pt idx="26">
                  <c:v>9991.3154300000006</c:v>
                </c:pt>
                <c:pt idx="27">
                  <c:v>8887.7363280000009</c:v>
                </c:pt>
                <c:pt idx="28">
                  <c:v>8888.4921880000002</c:v>
                </c:pt>
                <c:pt idx="29">
                  <c:v>8881.5039059999999</c:v>
                </c:pt>
                <c:pt idx="30">
                  <c:v>8902.9882809999999</c:v>
                </c:pt>
                <c:pt idx="31">
                  <c:v>8899.2421880000002</c:v>
                </c:pt>
                <c:pt idx="32">
                  <c:v>8893.5820309999999</c:v>
                </c:pt>
                <c:pt idx="33">
                  <c:v>8899.4511719999991</c:v>
                </c:pt>
                <c:pt idx="34">
                  <c:v>8877.7373050000006</c:v>
                </c:pt>
                <c:pt idx="35">
                  <c:v>7860.8432620000003</c:v>
                </c:pt>
                <c:pt idx="36">
                  <c:v>7848.9404299999997</c:v>
                </c:pt>
                <c:pt idx="37">
                  <c:v>7849.7973629999997</c:v>
                </c:pt>
                <c:pt idx="38">
                  <c:v>7868.140625</c:v>
                </c:pt>
                <c:pt idx="39">
                  <c:v>7858.2587890000004</c:v>
                </c:pt>
                <c:pt idx="40">
                  <c:v>7857.7114259999998</c:v>
                </c:pt>
                <c:pt idx="41">
                  <c:v>7836.0737300000001</c:v>
                </c:pt>
                <c:pt idx="42">
                  <c:v>7853.6054690000001</c:v>
                </c:pt>
                <c:pt idx="43">
                  <c:v>7855.1547849999997</c:v>
                </c:pt>
                <c:pt idx="44">
                  <c:v>7833.0874020000001</c:v>
                </c:pt>
                <c:pt idx="45">
                  <c:v>7836.7006840000004</c:v>
                </c:pt>
                <c:pt idx="46">
                  <c:v>7858.5483400000003</c:v>
                </c:pt>
                <c:pt idx="47">
                  <c:v>6810.5634769999997</c:v>
                </c:pt>
                <c:pt idx="48">
                  <c:v>6815.8359380000002</c:v>
                </c:pt>
                <c:pt idx="49">
                  <c:v>6816.9658200000003</c:v>
                </c:pt>
                <c:pt idx="50">
                  <c:v>6829.1850590000004</c:v>
                </c:pt>
                <c:pt idx="51">
                  <c:v>6807.6044920000004</c:v>
                </c:pt>
                <c:pt idx="52">
                  <c:v>6812.4565430000002</c:v>
                </c:pt>
                <c:pt idx="53">
                  <c:v>6813.0356449999999</c:v>
                </c:pt>
                <c:pt idx="54">
                  <c:v>6812.623047</c:v>
                </c:pt>
                <c:pt idx="55">
                  <c:v>5848.7910160000001</c:v>
                </c:pt>
                <c:pt idx="56">
                  <c:v>5848.2929690000001</c:v>
                </c:pt>
                <c:pt idx="57">
                  <c:v>5849.2143550000001</c:v>
                </c:pt>
                <c:pt idx="58">
                  <c:v>5862.0737300000001</c:v>
                </c:pt>
                <c:pt idx="59">
                  <c:v>5838.3154299999997</c:v>
                </c:pt>
                <c:pt idx="60">
                  <c:v>5848.3232420000004</c:v>
                </c:pt>
                <c:pt idx="61">
                  <c:v>5835.2416990000002</c:v>
                </c:pt>
                <c:pt idx="62">
                  <c:v>5823.1318359999996</c:v>
                </c:pt>
                <c:pt idx="63">
                  <c:v>5096.8862300000001</c:v>
                </c:pt>
                <c:pt idx="64">
                  <c:v>5098.6728519999997</c:v>
                </c:pt>
                <c:pt idx="65">
                  <c:v>5082.2084960000002</c:v>
                </c:pt>
                <c:pt idx="66">
                  <c:v>5092.0771480000003</c:v>
                </c:pt>
                <c:pt idx="67">
                  <c:v>5096.6459960000002</c:v>
                </c:pt>
                <c:pt idx="68">
                  <c:v>5090.8110349999997</c:v>
                </c:pt>
                <c:pt idx="69">
                  <c:v>5083.9892579999996</c:v>
                </c:pt>
                <c:pt idx="70">
                  <c:v>5078.919922</c:v>
                </c:pt>
                <c:pt idx="71">
                  <c:v>5083.4130859999996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616136"/>
        <c:axId val="240616528"/>
      </c:scatterChart>
      <c:valAx>
        <c:axId val="240616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0616528"/>
        <c:crosses val="autoZero"/>
        <c:crossBetween val="midCat"/>
      </c:valAx>
      <c:valAx>
        <c:axId val="24061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0616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7894.04126</c:v>
                </c:pt>
                <c:pt idx="1">
                  <c:v>7906.3930660000005</c:v>
                </c:pt>
                <c:pt idx="2">
                  <c:v>7898.0698245000003</c:v>
                </c:pt>
                <c:pt idx="3">
                  <c:v>7928.4248045000004</c:v>
                </c:pt>
                <c:pt idx="4">
                  <c:v>7912.1520995000001</c:v>
                </c:pt>
                <c:pt idx="5">
                  <c:v>7916.7465824999999</c:v>
                </c:pt>
                <c:pt idx="6">
                  <c:v>7909.1955565000007</c:v>
                </c:pt>
                <c:pt idx="7">
                  <c:v>7475.2695309999999</c:v>
                </c:pt>
                <c:pt idx="8">
                  <c:v>7528.1083985000005</c:v>
                </c:pt>
                <c:pt idx="9">
                  <c:v>7541.2863770000004</c:v>
                </c:pt>
                <c:pt idx="10">
                  <c:v>7524.4755860000005</c:v>
                </c:pt>
                <c:pt idx="11">
                  <c:v>7491.9113770000004</c:v>
                </c:pt>
                <c:pt idx="12">
                  <c:v>7517.2312015000007</c:v>
                </c:pt>
                <c:pt idx="13">
                  <c:v>6392.5505370000001</c:v>
                </c:pt>
                <c:pt idx="14">
                  <c:v>6405.4692379999997</c:v>
                </c:pt>
                <c:pt idx="15">
                  <c:v>6392.8339845</c:v>
                </c:pt>
                <c:pt idx="16">
                  <c:v>6382.8554690000001</c:v>
                </c:pt>
                <c:pt idx="17">
                  <c:v>6403.6623534999999</c:v>
                </c:pt>
                <c:pt idx="18">
                  <c:v>6410.5197754999999</c:v>
                </c:pt>
                <c:pt idx="19">
                  <c:v>6405.9101559999999</c:v>
                </c:pt>
                <c:pt idx="20">
                  <c:v>10091.791015499999</c:v>
                </c:pt>
                <c:pt idx="21">
                  <c:v>10116.974120999999</c:v>
                </c:pt>
                <c:pt idx="22">
                  <c:v>10091.764160499999</c:v>
                </c:pt>
                <c:pt idx="23">
                  <c:v>10082.892090000001</c:v>
                </c:pt>
                <c:pt idx="24">
                  <c:v>10085.4814455</c:v>
                </c:pt>
                <c:pt idx="25">
                  <c:v>10066.428711</c:v>
                </c:pt>
                <c:pt idx="26">
                  <c:v>10069.3427735</c:v>
                </c:pt>
                <c:pt idx="27">
                  <c:v>8947.3813475000006</c:v>
                </c:pt>
                <c:pt idx="28">
                  <c:v>8948.724609500001</c:v>
                </c:pt>
                <c:pt idx="29">
                  <c:v>8950.0507809999999</c:v>
                </c:pt>
                <c:pt idx="30">
                  <c:v>8947.0087889999995</c:v>
                </c:pt>
                <c:pt idx="31">
                  <c:v>8943.1713870000003</c:v>
                </c:pt>
                <c:pt idx="32">
                  <c:v>8955.8916014999995</c:v>
                </c:pt>
                <c:pt idx="33">
                  <c:v>8954.6762694999998</c:v>
                </c:pt>
                <c:pt idx="34">
                  <c:v>8946.4375</c:v>
                </c:pt>
                <c:pt idx="35">
                  <c:v>7937.5432130000008</c:v>
                </c:pt>
                <c:pt idx="36">
                  <c:v>7924.8879395000004</c:v>
                </c:pt>
                <c:pt idx="37">
                  <c:v>7931.2814939999998</c:v>
                </c:pt>
                <c:pt idx="38">
                  <c:v>7943.7985840000001</c:v>
                </c:pt>
                <c:pt idx="39">
                  <c:v>7926.4167479999996</c:v>
                </c:pt>
                <c:pt idx="40">
                  <c:v>7929.2548829999996</c:v>
                </c:pt>
                <c:pt idx="41">
                  <c:v>7911.2941890000002</c:v>
                </c:pt>
                <c:pt idx="42">
                  <c:v>7929.9760745000003</c:v>
                </c:pt>
                <c:pt idx="43">
                  <c:v>7932.3596189999998</c:v>
                </c:pt>
                <c:pt idx="44">
                  <c:v>7921.5883785000005</c:v>
                </c:pt>
                <c:pt idx="45">
                  <c:v>7916.0585940000001</c:v>
                </c:pt>
                <c:pt idx="46">
                  <c:v>7932.0878905</c:v>
                </c:pt>
                <c:pt idx="47">
                  <c:v>6872.4765625</c:v>
                </c:pt>
                <c:pt idx="48">
                  <c:v>6875.5966800000006</c:v>
                </c:pt>
                <c:pt idx="49">
                  <c:v>6887.0451659999999</c:v>
                </c:pt>
                <c:pt idx="50">
                  <c:v>6889.3757325000006</c:v>
                </c:pt>
                <c:pt idx="51">
                  <c:v>6883.3872069999998</c:v>
                </c:pt>
                <c:pt idx="52">
                  <c:v>6901.9479979999996</c:v>
                </c:pt>
                <c:pt idx="53">
                  <c:v>6900.310547</c:v>
                </c:pt>
                <c:pt idx="54">
                  <c:v>6894.9506835000002</c:v>
                </c:pt>
                <c:pt idx="55">
                  <c:v>5924.29126</c:v>
                </c:pt>
                <c:pt idx="56">
                  <c:v>5938.7258299999994</c:v>
                </c:pt>
                <c:pt idx="57">
                  <c:v>5939.4736324999994</c:v>
                </c:pt>
                <c:pt idx="58">
                  <c:v>5922.9333495000001</c:v>
                </c:pt>
                <c:pt idx="59">
                  <c:v>5921.2954104999999</c:v>
                </c:pt>
                <c:pt idx="60">
                  <c:v>5932.1289059999999</c:v>
                </c:pt>
                <c:pt idx="61">
                  <c:v>5928.5407715000001</c:v>
                </c:pt>
                <c:pt idx="62">
                  <c:v>5917.0593259999996</c:v>
                </c:pt>
                <c:pt idx="63">
                  <c:v>5136.0112300000001</c:v>
                </c:pt>
                <c:pt idx="64">
                  <c:v>5148.5659180000002</c:v>
                </c:pt>
                <c:pt idx="65">
                  <c:v>5149.5053710000002</c:v>
                </c:pt>
                <c:pt idx="66">
                  <c:v>5111.7788085000002</c:v>
                </c:pt>
                <c:pt idx="67">
                  <c:v>5121.2145995000001</c:v>
                </c:pt>
                <c:pt idx="68">
                  <c:v>5119.4235840000001</c:v>
                </c:pt>
                <c:pt idx="69">
                  <c:v>5156.5119629999999</c:v>
                </c:pt>
                <c:pt idx="70">
                  <c:v>5156.0686034999999</c:v>
                </c:pt>
                <c:pt idx="71">
                  <c:v>5144.3151854999996</c:v>
                </c:pt>
              </c:numCache>
            </c:numRef>
          </c:xVal>
          <c:yVal>
            <c:numRef>
              <c:f>' 10 models'!$E$2:$E$73</c:f>
              <c:numCache>
                <c:formatCode>General</c:formatCode>
                <c:ptCount val="72"/>
                <c:pt idx="0">
                  <c:v>137.33642599999985</c:v>
                </c:pt>
                <c:pt idx="1">
                  <c:v>153.81933599999957</c:v>
                </c:pt>
                <c:pt idx="2">
                  <c:v>133.12011699999948</c:v>
                </c:pt>
                <c:pt idx="3">
                  <c:v>180.70703099999992</c:v>
                </c:pt>
                <c:pt idx="4">
                  <c:v>139.43115299999954</c:v>
                </c:pt>
                <c:pt idx="5">
                  <c:v>155.19628899999952</c:v>
                </c:pt>
                <c:pt idx="6">
                  <c:v>143.68603499999972</c:v>
                </c:pt>
                <c:pt idx="7">
                  <c:v>108.68456999999944</c:v>
                </c:pt>
                <c:pt idx="8">
                  <c:v>152.87890699999934</c:v>
                </c:pt>
                <c:pt idx="9">
                  <c:v>178.3393559999995</c:v>
                </c:pt>
                <c:pt idx="10">
                  <c:v>161.80761799999982</c:v>
                </c:pt>
                <c:pt idx="11">
                  <c:v>70.527832000000672</c:v>
                </c:pt>
                <c:pt idx="12">
                  <c:v>134.40478499999972</c:v>
                </c:pt>
                <c:pt idx="13">
                  <c:v>87.391114000000016</c:v>
                </c:pt>
                <c:pt idx="14">
                  <c:v>105.50683599999957</c:v>
                </c:pt>
                <c:pt idx="15">
                  <c:v>105.04785099999935</c:v>
                </c:pt>
                <c:pt idx="16">
                  <c:v>78.333007999999609</c:v>
                </c:pt>
                <c:pt idx="17">
                  <c:v>95.901855000000069</c:v>
                </c:pt>
                <c:pt idx="18">
                  <c:v>102.61767499999951</c:v>
                </c:pt>
                <c:pt idx="19">
                  <c:v>93.954101999999693</c:v>
                </c:pt>
                <c:pt idx="20">
                  <c:v>147.11328099999992</c:v>
                </c:pt>
                <c:pt idx="21">
                  <c:v>187.46777399999883</c:v>
                </c:pt>
                <c:pt idx="22">
                  <c:v>151.42480500000056</c:v>
                </c:pt>
                <c:pt idx="23">
                  <c:v>111.11425799999961</c:v>
                </c:pt>
                <c:pt idx="24">
                  <c:v>123.64843699999983</c:v>
                </c:pt>
                <c:pt idx="25">
                  <c:v>136.16992199999913</c:v>
                </c:pt>
                <c:pt idx="26">
                  <c:v>156.05468699999983</c:v>
                </c:pt>
                <c:pt idx="27">
                  <c:v>119.29003899999952</c:v>
                </c:pt>
                <c:pt idx="28">
                  <c:v>120.46484299999975</c:v>
                </c:pt>
                <c:pt idx="29">
                  <c:v>137.09375</c:v>
                </c:pt>
                <c:pt idx="30">
                  <c:v>88.041015999999217</c:v>
                </c:pt>
                <c:pt idx="31">
                  <c:v>87.858398000000307</c:v>
                </c:pt>
                <c:pt idx="32">
                  <c:v>124.61914099999922</c:v>
                </c:pt>
                <c:pt idx="33">
                  <c:v>110.45019500000126</c:v>
                </c:pt>
                <c:pt idx="34">
                  <c:v>137.40038999999888</c:v>
                </c:pt>
                <c:pt idx="35">
                  <c:v>153.39990200000011</c:v>
                </c:pt>
                <c:pt idx="36">
                  <c:v>151.8950190000005</c:v>
                </c:pt>
                <c:pt idx="37">
                  <c:v>162.96826200000032</c:v>
                </c:pt>
                <c:pt idx="38">
                  <c:v>151.31591800000024</c:v>
                </c:pt>
                <c:pt idx="39">
                  <c:v>136.31591799999933</c:v>
                </c:pt>
                <c:pt idx="40">
                  <c:v>143.08691400000043</c:v>
                </c:pt>
                <c:pt idx="41">
                  <c:v>150.44091800000024</c:v>
                </c:pt>
                <c:pt idx="42">
                  <c:v>152.74121099999957</c:v>
                </c:pt>
                <c:pt idx="43">
                  <c:v>154.40966800000024</c:v>
                </c:pt>
                <c:pt idx="44">
                  <c:v>177.00195299999996</c:v>
                </c:pt>
                <c:pt idx="45">
                  <c:v>158.71581999999944</c:v>
                </c:pt>
                <c:pt idx="46">
                  <c:v>147.07910099999935</c:v>
                </c:pt>
                <c:pt idx="47">
                  <c:v>123.82617100000061</c:v>
                </c:pt>
                <c:pt idx="48">
                  <c:v>119.52148399999987</c:v>
                </c:pt>
                <c:pt idx="49">
                  <c:v>140.15869199999997</c:v>
                </c:pt>
                <c:pt idx="50">
                  <c:v>120.38134699999955</c:v>
                </c:pt>
                <c:pt idx="51">
                  <c:v>151.56542999999965</c:v>
                </c:pt>
                <c:pt idx="52">
                  <c:v>178.98290999999972</c:v>
                </c:pt>
                <c:pt idx="53">
                  <c:v>174.54980400000022</c:v>
                </c:pt>
                <c:pt idx="54">
                  <c:v>164.65527300000031</c:v>
                </c:pt>
                <c:pt idx="55">
                  <c:v>151.00048799999968</c:v>
                </c:pt>
                <c:pt idx="56">
                  <c:v>180.86572199999955</c:v>
                </c:pt>
                <c:pt idx="57">
                  <c:v>180.51855499999965</c:v>
                </c:pt>
                <c:pt idx="58">
                  <c:v>121.71923900000002</c:v>
                </c:pt>
                <c:pt idx="59">
                  <c:v>165.95996100000048</c:v>
                </c:pt>
                <c:pt idx="60">
                  <c:v>167.61132799999996</c:v>
                </c:pt>
                <c:pt idx="61">
                  <c:v>186.59814499999993</c:v>
                </c:pt>
                <c:pt idx="62">
                  <c:v>187.85498000000007</c:v>
                </c:pt>
                <c:pt idx="63">
                  <c:v>78.25</c:v>
                </c:pt>
                <c:pt idx="64">
                  <c:v>99.78613200000018</c:v>
                </c:pt>
                <c:pt idx="65">
                  <c:v>134.59375</c:v>
                </c:pt>
                <c:pt idx="66">
                  <c:v>39.403320999999778</c:v>
                </c:pt>
                <c:pt idx="67">
                  <c:v>49.137206999999762</c:v>
                </c:pt>
                <c:pt idx="68">
                  <c:v>57.225097999999889</c:v>
                </c:pt>
                <c:pt idx="69">
                  <c:v>145.04541000000063</c:v>
                </c:pt>
                <c:pt idx="70">
                  <c:v>154.29736299999968</c:v>
                </c:pt>
                <c:pt idx="71">
                  <c:v>121.80419900000015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7894.04126</c:v>
                </c:pt>
                <c:pt idx="1">
                  <c:v>7906.3930660000005</c:v>
                </c:pt>
                <c:pt idx="2">
                  <c:v>7898.0698245000003</c:v>
                </c:pt>
                <c:pt idx="3">
                  <c:v>7928.4248045000004</c:v>
                </c:pt>
                <c:pt idx="4">
                  <c:v>7912.1520995000001</c:v>
                </c:pt>
                <c:pt idx="5">
                  <c:v>7916.7465824999999</c:v>
                </c:pt>
                <c:pt idx="6">
                  <c:v>7909.1955565000007</c:v>
                </c:pt>
                <c:pt idx="7">
                  <c:v>7475.2695309999999</c:v>
                </c:pt>
                <c:pt idx="8">
                  <c:v>7528.1083985000005</c:v>
                </c:pt>
                <c:pt idx="9">
                  <c:v>7541.2863770000004</c:v>
                </c:pt>
                <c:pt idx="10">
                  <c:v>7524.4755860000005</c:v>
                </c:pt>
                <c:pt idx="11">
                  <c:v>7491.9113770000004</c:v>
                </c:pt>
                <c:pt idx="12">
                  <c:v>7517.2312015000007</c:v>
                </c:pt>
                <c:pt idx="13">
                  <c:v>6392.5505370000001</c:v>
                </c:pt>
                <c:pt idx="14">
                  <c:v>6405.4692379999997</c:v>
                </c:pt>
                <c:pt idx="15">
                  <c:v>6392.8339845</c:v>
                </c:pt>
                <c:pt idx="16">
                  <c:v>6382.8554690000001</c:v>
                </c:pt>
                <c:pt idx="17">
                  <c:v>6403.6623534999999</c:v>
                </c:pt>
                <c:pt idx="18">
                  <c:v>6410.5197754999999</c:v>
                </c:pt>
                <c:pt idx="19">
                  <c:v>6405.9101559999999</c:v>
                </c:pt>
                <c:pt idx="20">
                  <c:v>10091.791015499999</c:v>
                </c:pt>
                <c:pt idx="21">
                  <c:v>10116.974120999999</c:v>
                </c:pt>
                <c:pt idx="22">
                  <c:v>10091.764160499999</c:v>
                </c:pt>
                <c:pt idx="23">
                  <c:v>10082.892090000001</c:v>
                </c:pt>
                <c:pt idx="24">
                  <c:v>10085.4814455</c:v>
                </c:pt>
                <c:pt idx="25">
                  <c:v>10066.428711</c:v>
                </c:pt>
                <c:pt idx="26">
                  <c:v>10069.3427735</c:v>
                </c:pt>
                <c:pt idx="27">
                  <c:v>8947.3813475000006</c:v>
                </c:pt>
                <c:pt idx="28">
                  <c:v>8948.724609500001</c:v>
                </c:pt>
                <c:pt idx="29">
                  <c:v>8950.0507809999999</c:v>
                </c:pt>
                <c:pt idx="30">
                  <c:v>8947.0087889999995</c:v>
                </c:pt>
                <c:pt idx="31">
                  <c:v>8943.1713870000003</c:v>
                </c:pt>
                <c:pt idx="32">
                  <c:v>8955.8916014999995</c:v>
                </c:pt>
                <c:pt idx="33">
                  <c:v>8954.6762694999998</c:v>
                </c:pt>
                <c:pt idx="34">
                  <c:v>8946.4375</c:v>
                </c:pt>
                <c:pt idx="35">
                  <c:v>7937.5432130000008</c:v>
                </c:pt>
                <c:pt idx="36">
                  <c:v>7924.8879395000004</c:v>
                </c:pt>
                <c:pt idx="37">
                  <c:v>7931.2814939999998</c:v>
                </c:pt>
                <c:pt idx="38">
                  <c:v>7943.7985840000001</c:v>
                </c:pt>
                <c:pt idx="39">
                  <c:v>7926.4167479999996</c:v>
                </c:pt>
                <c:pt idx="40">
                  <c:v>7929.2548829999996</c:v>
                </c:pt>
                <c:pt idx="41">
                  <c:v>7911.2941890000002</c:v>
                </c:pt>
                <c:pt idx="42">
                  <c:v>7929.9760745000003</c:v>
                </c:pt>
                <c:pt idx="43">
                  <c:v>7932.3596189999998</c:v>
                </c:pt>
                <c:pt idx="44">
                  <c:v>7921.5883785000005</c:v>
                </c:pt>
                <c:pt idx="45">
                  <c:v>7916.0585940000001</c:v>
                </c:pt>
                <c:pt idx="46">
                  <c:v>7932.0878905</c:v>
                </c:pt>
                <c:pt idx="47">
                  <c:v>6872.4765625</c:v>
                </c:pt>
                <c:pt idx="48">
                  <c:v>6875.5966800000006</c:v>
                </c:pt>
                <c:pt idx="49">
                  <c:v>6887.0451659999999</c:v>
                </c:pt>
                <c:pt idx="50">
                  <c:v>6889.3757325000006</c:v>
                </c:pt>
                <c:pt idx="51">
                  <c:v>6883.3872069999998</c:v>
                </c:pt>
                <c:pt idx="52">
                  <c:v>6901.9479979999996</c:v>
                </c:pt>
                <c:pt idx="53">
                  <c:v>6900.310547</c:v>
                </c:pt>
                <c:pt idx="54">
                  <c:v>6894.9506835000002</c:v>
                </c:pt>
                <c:pt idx="55">
                  <c:v>5924.29126</c:v>
                </c:pt>
                <c:pt idx="56">
                  <c:v>5938.7258299999994</c:v>
                </c:pt>
                <c:pt idx="57">
                  <c:v>5939.4736324999994</c:v>
                </c:pt>
                <c:pt idx="58">
                  <c:v>5922.9333495000001</c:v>
                </c:pt>
                <c:pt idx="59">
                  <c:v>5921.2954104999999</c:v>
                </c:pt>
                <c:pt idx="60">
                  <c:v>5932.1289059999999</c:v>
                </c:pt>
                <c:pt idx="61">
                  <c:v>5928.5407715000001</c:v>
                </c:pt>
                <c:pt idx="62">
                  <c:v>5917.0593259999996</c:v>
                </c:pt>
                <c:pt idx="63">
                  <c:v>5136.0112300000001</c:v>
                </c:pt>
                <c:pt idx="64">
                  <c:v>5148.5659180000002</c:v>
                </c:pt>
                <c:pt idx="65">
                  <c:v>5149.5053710000002</c:v>
                </c:pt>
                <c:pt idx="66">
                  <c:v>5111.7788085000002</c:v>
                </c:pt>
                <c:pt idx="67">
                  <c:v>5121.2145995000001</c:v>
                </c:pt>
                <c:pt idx="68">
                  <c:v>5119.4235840000001</c:v>
                </c:pt>
                <c:pt idx="69">
                  <c:v>5156.5119629999999</c:v>
                </c:pt>
                <c:pt idx="70">
                  <c:v>5156.0686034999999</c:v>
                </c:pt>
                <c:pt idx="71">
                  <c:v>5144.3151854999996</c:v>
                </c:pt>
              </c:numCache>
            </c:numRef>
          </c:xVal>
          <c:yVal>
            <c:numRef>
              <c:f>' 10 models'!$G$2:$G$73</c:f>
              <c:numCache>
                <c:formatCode>General</c:formatCode>
                <c:ptCount val="72"/>
                <c:pt idx="0">
                  <c:v>67.878501545174316</c:v>
                </c:pt>
                <c:pt idx="1">
                  <c:v>67.878501545174316</c:v>
                </c:pt>
                <c:pt idx="2">
                  <c:v>67.878501545174316</c:v>
                </c:pt>
                <c:pt idx="3">
                  <c:v>67.878501545174316</c:v>
                </c:pt>
                <c:pt idx="4">
                  <c:v>67.878501545174316</c:v>
                </c:pt>
                <c:pt idx="5">
                  <c:v>67.878501545174316</c:v>
                </c:pt>
                <c:pt idx="6">
                  <c:v>67.878501545174316</c:v>
                </c:pt>
                <c:pt idx="7">
                  <c:v>67.878501545174316</c:v>
                </c:pt>
                <c:pt idx="8">
                  <c:v>67.878501545174316</c:v>
                </c:pt>
                <c:pt idx="9">
                  <c:v>67.878501545174316</c:v>
                </c:pt>
                <c:pt idx="10">
                  <c:v>67.878501545174316</c:v>
                </c:pt>
                <c:pt idx="11">
                  <c:v>67.878501545174316</c:v>
                </c:pt>
                <c:pt idx="12">
                  <c:v>67.878501545174316</c:v>
                </c:pt>
                <c:pt idx="13">
                  <c:v>67.878501545174316</c:v>
                </c:pt>
                <c:pt idx="14">
                  <c:v>67.878501545174316</c:v>
                </c:pt>
                <c:pt idx="15">
                  <c:v>67.878501545174316</c:v>
                </c:pt>
                <c:pt idx="16">
                  <c:v>67.878501545174316</c:v>
                </c:pt>
                <c:pt idx="17">
                  <c:v>67.878501545174316</c:v>
                </c:pt>
                <c:pt idx="18">
                  <c:v>67.878501545174316</c:v>
                </c:pt>
                <c:pt idx="19">
                  <c:v>67.878501545174316</c:v>
                </c:pt>
                <c:pt idx="20">
                  <c:v>67.878501545174316</c:v>
                </c:pt>
                <c:pt idx="21">
                  <c:v>67.878501545174316</c:v>
                </c:pt>
                <c:pt idx="22">
                  <c:v>67.878501545174316</c:v>
                </c:pt>
                <c:pt idx="23">
                  <c:v>67.878501545174316</c:v>
                </c:pt>
                <c:pt idx="24">
                  <c:v>67.878501545174316</c:v>
                </c:pt>
                <c:pt idx="25">
                  <c:v>67.878501545174316</c:v>
                </c:pt>
                <c:pt idx="26">
                  <c:v>67.878501545174316</c:v>
                </c:pt>
                <c:pt idx="27">
                  <c:v>67.878501545174316</c:v>
                </c:pt>
                <c:pt idx="28">
                  <c:v>67.878501545174316</c:v>
                </c:pt>
                <c:pt idx="29">
                  <c:v>67.878501545174316</c:v>
                </c:pt>
                <c:pt idx="30">
                  <c:v>67.878501545174316</c:v>
                </c:pt>
                <c:pt idx="31">
                  <c:v>67.878501545174316</c:v>
                </c:pt>
                <c:pt idx="32">
                  <c:v>67.878501545174316</c:v>
                </c:pt>
                <c:pt idx="33">
                  <c:v>67.878501545174316</c:v>
                </c:pt>
                <c:pt idx="34">
                  <c:v>67.878501545174316</c:v>
                </c:pt>
                <c:pt idx="35">
                  <c:v>67.878501545174316</c:v>
                </c:pt>
                <c:pt idx="36">
                  <c:v>67.878501545174316</c:v>
                </c:pt>
                <c:pt idx="37">
                  <c:v>67.878501545174316</c:v>
                </c:pt>
                <c:pt idx="38">
                  <c:v>67.878501545174316</c:v>
                </c:pt>
                <c:pt idx="39">
                  <c:v>67.878501545174316</c:v>
                </c:pt>
                <c:pt idx="40">
                  <c:v>67.878501545174316</c:v>
                </c:pt>
                <c:pt idx="41">
                  <c:v>67.878501545174316</c:v>
                </c:pt>
                <c:pt idx="42">
                  <c:v>67.878501545174316</c:v>
                </c:pt>
                <c:pt idx="43">
                  <c:v>67.878501545174316</c:v>
                </c:pt>
                <c:pt idx="44">
                  <c:v>67.878501545174316</c:v>
                </c:pt>
                <c:pt idx="45">
                  <c:v>67.878501545174316</c:v>
                </c:pt>
                <c:pt idx="46">
                  <c:v>67.878501545174316</c:v>
                </c:pt>
                <c:pt idx="47">
                  <c:v>67.878501545174316</c:v>
                </c:pt>
                <c:pt idx="48">
                  <c:v>67.878501545174316</c:v>
                </c:pt>
                <c:pt idx="49">
                  <c:v>67.878501545174316</c:v>
                </c:pt>
                <c:pt idx="50">
                  <c:v>67.878501545174316</c:v>
                </c:pt>
                <c:pt idx="51">
                  <c:v>67.878501545174316</c:v>
                </c:pt>
                <c:pt idx="52">
                  <c:v>67.878501545174316</c:v>
                </c:pt>
                <c:pt idx="53">
                  <c:v>67.878501545174316</c:v>
                </c:pt>
                <c:pt idx="54">
                  <c:v>67.878501545174316</c:v>
                </c:pt>
                <c:pt idx="55">
                  <c:v>67.878501545174316</c:v>
                </c:pt>
                <c:pt idx="56">
                  <c:v>67.878501545174316</c:v>
                </c:pt>
                <c:pt idx="57">
                  <c:v>67.878501545174316</c:v>
                </c:pt>
                <c:pt idx="58">
                  <c:v>67.878501545174316</c:v>
                </c:pt>
                <c:pt idx="59">
                  <c:v>67.878501545174316</c:v>
                </c:pt>
                <c:pt idx="60">
                  <c:v>67.878501545174316</c:v>
                </c:pt>
                <c:pt idx="61">
                  <c:v>67.878501545174316</c:v>
                </c:pt>
                <c:pt idx="62">
                  <c:v>67.878501545174316</c:v>
                </c:pt>
                <c:pt idx="63">
                  <c:v>67.878501545174316</c:v>
                </c:pt>
                <c:pt idx="64">
                  <c:v>67.878501545174316</c:v>
                </c:pt>
                <c:pt idx="65">
                  <c:v>67.878501545174316</c:v>
                </c:pt>
                <c:pt idx="66">
                  <c:v>67.878501545174316</c:v>
                </c:pt>
                <c:pt idx="67">
                  <c:v>67.878501545174316</c:v>
                </c:pt>
                <c:pt idx="68">
                  <c:v>67.878501545174316</c:v>
                </c:pt>
                <c:pt idx="69">
                  <c:v>67.878501545174316</c:v>
                </c:pt>
                <c:pt idx="70">
                  <c:v>67.878501545174316</c:v>
                </c:pt>
                <c:pt idx="71">
                  <c:v>67.878501545174316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7894.04126</c:v>
                </c:pt>
                <c:pt idx="1">
                  <c:v>7906.3930660000005</c:v>
                </c:pt>
                <c:pt idx="2">
                  <c:v>7898.0698245000003</c:v>
                </c:pt>
                <c:pt idx="3">
                  <c:v>7928.4248045000004</c:v>
                </c:pt>
                <c:pt idx="4">
                  <c:v>7912.1520995000001</c:v>
                </c:pt>
                <c:pt idx="5">
                  <c:v>7916.7465824999999</c:v>
                </c:pt>
                <c:pt idx="6">
                  <c:v>7909.1955565000007</c:v>
                </c:pt>
                <c:pt idx="7">
                  <c:v>7475.2695309999999</c:v>
                </c:pt>
                <c:pt idx="8">
                  <c:v>7528.1083985000005</c:v>
                </c:pt>
                <c:pt idx="9">
                  <c:v>7541.2863770000004</c:v>
                </c:pt>
                <c:pt idx="10">
                  <c:v>7524.4755860000005</c:v>
                </c:pt>
                <c:pt idx="11">
                  <c:v>7491.9113770000004</c:v>
                </c:pt>
                <c:pt idx="12">
                  <c:v>7517.2312015000007</c:v>
                </c:pt>
                <c:pt idx="13">
                  <c:v>6392.5505370000001</c:v>
                </c:pt>
                <c:pt idx="14">
                  <c:v>6405.4692379999997</c:v>
                </c:pt>
                <c:pt idx="15">
                  <c:v>6392.8339845</c:v>
                </c:pt>
                <c:pt idx="16">
                  <c:v>6382.8554690000001</c:v>
                </c:pt>
                <c:pt idx="17">
                  <c:v>6403.6623534999999</c:v>
                </c:pt>
                <c:pt idx="18">
                  <c:v>6410.5197754999999</c:v>
                </c:pt>
                <c:pt idx="19">
                  <c:v>6405.9101559999999</c:v>
                </c:pt>
                <c:pt idx="20">
                  <c:v>10091.791015499999</c:v>
                </c:pt>
                <c:pt idx="21">
                  <c:v>10116.974120999999</c:v>
                </c:pt>
                <c:pt idx="22">
                  <c:v>10091.764160499999</c:v>
                </c:pt>
                <c:pt idx="23">
                  <c:v>10082.892090000001</c:v>
                </c:pt>
                <c:pt idx="24">
                  <c:v>10085.4814455</c:v>
                </c:pt>
                <c:pt idx="25">
                  <c:v>10066.428711</c:v>
                </c:pt>
                <c:pt idx="26">
                  <c:v>10069.3427735</c:v>
                </c:pt>
                <c:pt idx="27">
                  <c:v>8947.3813475000006</c:v>
                </c:pt>
                <c:pt idx="28">
                  <c:v>8948.724609500001</c:v>
                </c:pt>
                <c:pt idx="29">
                  <c:v>8950.0507809999999</c:v>
                </c:pt>
                <c:pt idx="30">
                  <c:v>8947.0087889999995</c:v>
                </c:pt>
                <c:pt idx="31">
                  <c:v>8943.1713870000003</c:v>
                </c:pt>
                <c:pt idx="32">
                  <c:v>8955.8916014999995</c:v>
                </c:pt>
                <c:pt idx="33">
                  <c:v>8954.6762694999998</c:v>
                </c:pt>
                <c:pt idx="34">
                  <c:v>8946.4375</c:v>
                </c:pt>
                <c:pt idx="35">
                  <c:v>7937.5432130000008</c:v>
                </c:pt>
                <c:pt idx="36">
                  <c:v>7924.8879395000004</c:v>
                </c:pt>
                <c:pt idx="37">
                  <c:v>7931.2814939999998</c:v>
                </c:pt>
                <c:pt idx="38">
                  <c:v>7943.7985840000001</c:v>
                </c:pt>
                <c:pt idx="39">
                  <c:v>7926.4167479999996</c:v>
                </c:pt>
                <c:pt idx="40">
                  <c:v>7929.2548829999996</c:v>
                </c:pt>
                <c:pt idx="41">
                  <c:v>7911.2941890000002</c:v>
                </c:pt>
                <c:pt idx="42">
                  <c:v>7929.9760745000003</c:v>
                </c:pt>
                <c:pt idx="43">
                  <c:v>7932.3596189999998</c:v>
                </c:pt>
                <c:pt idx="44">
                  <c:v>7921.5883785000005</c:v>
                </c:pt>
                <c:pt idx="45">
                  <c:v>7916.0585940000001</c:v>
                </c:pt>
                <c:pt idx="46">
                  <c:v>7932.0878905</c:v>
                </c:pt>
                <c:pt idx="47">
                  <c:v>6872.4765625</c:v>
                </c:pt>
                <c:pt idx="48">
                  <c:v>6875.5966800000006</c:v>
                </c:pt>
                <c:pt idx="49">
                  <c:v>6887.0451659999999</c:v>
                </c:pt>
                <c:pt idx="50">
                  <c:v>6889.3757325000006</c:v>
                </c:pt>
                <c:pt idx="51">
                  <c:v>6883.3872069999998</c:v>
                </c:pt>
                <c:pt idx="52">
                  <c:v>6901.9479979999996</c:v>
                </c:pt>
                <c:pt idx="53">
                  <c:v>6900.310547</c:v>
                </c:pt>
                <c:pt idx="54">
                  <c:v>6894.9506835000002</c:v>
                </c:pt>
                <c:pt idx="55">
                  <c:v>5924.29126</c:v>
                </c:pt>
                <c:pt idx="56">
                  <c:v>5938.7258299999994</c:v>
                </c:pt>
                <c:pt idx="57">
                  <c:v>5939.4736324999994</c:v>
                </c:pt>
                <c:pt idx="58">
                  <c:v>5922.9333495000001</c:v>
                </c:pt>
                <c:pt idx="59">
                  <c:v>5921.2954104999999</c:v>
                </c:pt>
                <c:pt idx="60">
                  <c:v>5932.1289059999999</c:v>
                </c:pt>
                <c:pt idx="61">
                  <c:v>5928.5407715000001</c:v>
                </c:pt>
                <c:pt idx="62">
                  <c:v>5917.0593259999996</c:v>
                </c:pt>
                <c:pt idx="63">
                  <c:v>5136.0112300000001</c:v>
                </c:pt>
                <c:pt idx="64">
                  <c:v>5148.5659180000002</c:v>
                </c:pt>
                <c:pt idx="65">
                  <c:v>5149.5053710000002</c:v>
                </c:pt>
                <c:pt idx="66">
                  <c:v>5111.7788085000002</c:v>
                </c:pt>
                <c:pt idx="67">
                  <c:v>5121.2145995000001</c:v>
                </c:pt>
                <c:pt idx="68">
                  <c:v>5119.4235840000001</c:v>
                </c:pt>
                <c:pt idx="69">
                  <c:v>5156.5119629999999</c:v>
                </c:pt>
                <c:pt idx="70">
                  <c:v>5156.0686034999999</c:v>
                </c:pt>
                <c:pt idx="71">
                  <c:v>5144.3151854999996</c:v>
                </c:pt>
              </c:numCache>
            </c:numRef>
          </c:xVal>
          <c:yVal>
            <c:numRef>
              <c:f>' 10 models'!$H$2:$H$73</c:f>
              <c:numCache>
                <c:formatCode>General</c:formatCode>
                <c:ptCount val="72"/>
                <c:pt idx="0">
                  <c:v>201.33220526038102</c:v>
                </c:pt>
                <c:pt idx="1">
                  <c:v>201.33220526038102</c:v>
                </c:pt>
                <c:pt idx="2">
                  <c:v>201.33220526038102</c:v>
                </c:pt>
                <c:pt idx="3">
                  <c:v>201.33220526038102</c:v>
                </c:pt>
                <c:pt idx="4">
                  <c:v>201.33220526038102</c:v>
                </c:pt>
                <c:pt idx="5">
                  <c:v>201.33220526038102</c:v>
                </c:pt>
                <c:pt idx="6">
                  <c:v>201.33220526038102</c:v>
                </c:pt>
                <c:pt idx="7">
                  <c:v>201.33220526038102</c:v>
                </c:pt>
                <c:pt idx="8">
                  <c:v>201.33220526038102</c:v>
                </c:pt>
                <c:pt idx="9">
                  <c:v>201.33220526038102</c:v>
                </c:pt>
                <c:pt idx="10">
                  <c:v>201.33220526038102</c:v>
                </c:pt>
                <c:pt idx="11">
                  <c:v>201.33220526038102</c:v>
                </c:pt>
                <c:pt idx="12">
                  <c:v>201.33220526038102</c:v>
                </c:pt>
                <c:pt idx="13">
                  <c:v>201.33220526038102</c:v>
                </c:pt>
                <c:pt idx="14">
                  <c:v>201.33220526038102</c:v>
                </c:pt>
                <c:pt idx="15">
                  <c:v>201.33220526038102</c:v>
                </c:pt>
                <c:pt idx="16">
                  <c:v>201.33220526038102</c:v>
                </c:pt>
                <c:pt idx="17">
                  <c:v>201.33220526038102</c:v>
                </c:pt>
                <c:pt idx="18">
                  <c:v>201.33220526038102</c:v>
                </c:pt>
                <c:pt idx="19">
                  <c:v>201.33220526038102</c:v>
                </c:pt>
                <c:pt idx="20">
                  <c:v>201.33220526038102</c:v>
                </c:pt>
                <c:pt idx="21">
                  <c:v>201.33220526038102</c:v>
                </c:pt>
                <c:pt idx="22">
                  <c:v>201.33220526038102</c:v>
                </c:pt>
                <c:pt idx="23">
                  <c:v>201.33220526038102</c:v>
                </c:pt>
                <c:pt idx="24">
                  <c:v>201.33220526038102</c:v>
                </c:pt>
                <c:pt idx="25">
                  <c:v>201.33220526038102</c:v>
                </c:pt>
                <c:pt idx="26">
                  <c:v>201.33220526038102</c:v>
                </c:pt>
                <c:pt idx="27">
                  <c:v>201.33220526038102</c:v>
                </c:pt>
                <c:pt idx="28">
                  <c:v>201.33220526038102</c:v>
                </c:pt>
                <c:pt idx="29">
                  <c:v>201.33220526038102</c:v>
                </c:pt>
                <c:pt idx="30">
                  <c:v>201.33220526038102</c:v>
                </c:pt>
                <c:pt idx="31">
                  <c:v>201.33220526038102</c:v>
                </c:pt>
                <c:pt idx="32">
                  <c:v>201.33220526038102</c:v>
                </c:pt>
                <c:pt idx="33">
                  <c:v>201.33220526038102</c:v>
                </c:pt>
                <c:pt idx="34">
                  <c:v>201.33220526038102</c:v>
                </c:pt>
                <c:pt idx="35">
                  <c:v>201.33220526038102</c:v>
                </c:pt>
                <c:pt idx="36">
                  <c:v>201.33220526038102</c:v>
                </c:pt>
                <c:pt idx="37">
                  <c:v>201.33220526038102</c:v>
                </c:pt>
                <c:pt idx="38">
                  <c:v>201.33220526038102</c:v>
                </c:pt>
                <c:pt idx="39">
                  <c:v>201.33220526038102</c:v>
                </c:pt>
                <c:pt idx="40">
                  <c:v>201.33220526038102</c:v>
                </c:pt>
                <c:pt idx="41">
                  <c:v>201.33220526038102</c:v>
                </c:pt>
                <c:pt idx="42">
                  <c:v>201.33220526038102</c:v>
                </c:pt>
                <c:pt idx="43">
                  <c:v>201.33220526038102</c:v>
                </c:pt>
                <c:pt idx="44">
                  <c:v>201.33220526038102</c:v>
                </c:pt>
                <c:pt idx="45">
                  <c:v>201.33220526038102</c:v>
                </c:pt>
                <c:pt idx="46">
                  <c:v>201.33220526038102</c:v>
                </c:pt>
                <c:pt idx="47">
                  <c:v>201.33220526038102</c:v>
                </c:pt>
                <c:pt idx="48">
                  <c:v>201.33220526038102</c:v>
                </c:pt>
                <c:pt idx="49">
                  <c:v>201.33220526038102</c:v>
                </c:pt>
                <c:pt idx="50">
                  <c:v>201.33220526038102</c:v>
                </c:pt>
                <c:pt idx="51">
                  <c:v>201.33220526038102</c:v>
                </c:pt>
                <c:pt idx="52">
                  <c:v>201.33220526038102</c:v>
                </c:pt>
                <c:pt idx="53">
                  <c:v>201.33220526038102</c:v>
                </c:pt>
                <c:pt idx="54">
                  <c:v>201.33220526038102</c:v>
                </c:pt>
                <c:pt idx="55">
                  <c:v>201.33220526038102</c:v>
                </c:pt>
                <c:pt idx="56">
                  <c:v>201.33220526038102</c:v>
                </c:pt>
                <c:pt idx="57">
                  <c:v>201.33220526038102</c:v>
                </c:pt>
                <c:pt idx="58">
                  <c:v>201.33220526038102</c:v>
                </c:pt>
                <c:pt idx="59">
                  <c:v>201.33220526038102</c:v>
                </c:pt>
                <c:pt idx="60">
                  <c:v>201.33220526038102</c:v>
                </c:pt>
                <c:pt idx="61">
                  <c:v>201.33220526038102</c:v>
                </c:pt>
                <c:pt idx="62">
                  <c:v>201.33220526038102</c:v>
                </c:pt>
                <c:pt idx="63">
                  <c:v>201.33220526038102</c:v>
                </c:pt>
                <c:pt idx="64">
                  <c:v>201.33220526038102</c:v>
                </c:pt>
                <c:pt idx="65">
                  <c:v>201.33220526038102</c:v>
                </c:pt>
                <c:pt idx="66">
                  <c:v>201.33220526038102</c:v>
                </c:pt>
                <c:pt idx="67">
                  <c:v>201.33220526038102</c:v>
                </c:pt>
                <c:pt idx="68">
                  <c:v>201.33220526038102</c:v>
                </c:pt>
                <c:pt idx="69">
                  <c:v>201.33220526038102</c:v>
                </c:pt>
                <c:pt idx="70">
                  <c:v>201.33220526038102</c:v>
                </c:pt>
                <c:pt idx="71">
                  <c:v>201.33220526038102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models'!$F$2:$F$73</c:f>
              <c:numCache>
                <c:formatCode>General</c:formatCode>
                <c:ptCount val="72"/>
                <c:pt idx="0">
                  <c:v>7894.04126</c:v>
                </c:pt>
                <c:pt idx="1">
                  <c:v>7906.3930660000005</c:v>
                </c:pt>
                <c:pt idx="2">
                  <c:v>7898.0698245000003</c:v>
                </c:pt>
                <c:pt idx="3">
                  <c:v>7928.4248045000004</c:v>
                </c:pt>
                <c:pt idx="4">
                  <c:v>7912.1520995000001</c:v>
                </c:pt>
                <c:pt idx="5">
                  <c:v>7916.7465824999999</c:v>
                </c:pt>
                <c:pt idx="6">
                  <c:v>7909.1955565000007</c:v>
                </c:pt>
                <c:pt idx="7">
                  <c:v>7475.2695309999999</c:v>
                </c:pt>
                <c:pt idx="8">
                  <c:v>7528.1083985000005</c:v>
                </c:pt>
                <c:pt idx="9">
                  <c:v>7541.2863770000004</c:v>
                </c:pt>
                <c:pt idx="10">
                  <c:v>7524.4755860000005</c:v>
                </c:pt>
                <c:pt idx="11">
                  <c:v>7491.9113770000004</c:v>
                </c:pt>
                <c:pt idx="12">
                  <c:v>7517.2312015000007</c:v>
                </c:pt>
                <c:pt idx="13">
                  <c:v>6392.5505370000001</c:v>
                </c:pt>
                <c:pt idx="14">
                  <c:v>6405.4692379999997</c:v>
                </c:pt>
                <c:pt idx="15">
                  <c:v>6392.8339845</c:v>
                </c:pt>
                <c:pt idx="16">
                  <c:v>6382.8554690000001</c:v>
                </c:pt>
                <c:pt idx="17">
                  <c:v>6403.6623534999999</c:v>
                </c:pt>
                <c:pt idx="18">
                  <c:v>6410.5197754999999</c:v>
                </c:pt>
                <c:pt idx="19">
                  <c:v>6405.9101559999999</c:v>
                </c:pt>
                <c:pt idx="20">
                  <c:v>10091.791015499999</c:v>
                </c:pt>
                <c:pt idx="21">
                  <c:v>10116.974120999999</c:v>
                </c:pt>
                <c:pt idx="22">
                  <c:v>10091.764160499999</c:v>
                </c:pt>
                <c:pt idx="23">
                  <c:v>10082.892090000001</c:v>
                </c:pt>
                <c:pt idx="24">
                  <c:v>10085.4814455</c:v>
                </c:pt>
                <c:pt idx="25">
                  <c:v>10066.428711</c:v>
                </c:pt>
                <c:pt idx="26">
                  <c:v>10069.3427735</c:v>
                </c:pt>
                <c:pt idx="27">
                  <c:v>8947.3813475000006</c:v>
                </c:pt>
                <c:pt idx="28">
                  <c:v>8948.724609500001</c:v>
                </c:pt>
                <c:pt idx="29">
                  <c:v>8950.0507809999999</c:v>
                </c:pt>
                <c:pt idx="30">
                  <c:v>8947.0087889999995</c:v>
                </c:pt>
                <c:pt idx="31">
                  <c:v>8943.1713870000003</c:v>
                </c:pt>
                <c:pt idx="32">
                  <c:v>8955.8916014999995</c:v>
                </c:pt>
                <c:pt idx="33">
                  <c:v>8954.6762694999998</c:v>
                </c:pt>
                <c:pt idx="34">
                  <c:v>8946.4375</c:v>
                </c:pt>
                <c:pt idx="35">
                  <c:v>7937.5432130000008</c:v>
                </c:pt>
                <c:pt idx="36">
                  <c:v>7924.8879395000004</c:v>
                </c:pt>
                <c:pt idx="37">
                  <c:v>7931.2814939999998</c:v>
                </c:pt>
                <c:pt idx="38">
                  <c:v>7943.7985840000001</c:v>
                </c:pt>
                <c:pt idx="39">
                  <c:v>7926.4167479999996</c:v>
                </c:pt>
                <c:pt idx="40">
                  <c:v>7929.2548829999996</c:v>
                </c:pt>
                <c:pt idx="41">
                  <c:v>7911.2941890000002</c:v>
                </c:pt>
                <c:pt idx="42">
                  <c:v>7929.9760745000003</c:v>
                </c:pt>
                <c:pt idx="43">
                  <c:v>7932.3596189999998</c:v>
                </c:pt>
                <c:pt idx="44">
                  <c:v>7921.5883785000005</c:v>
                </c:pt>
                <c:pt idx="45">
                  <c:v>7916.0585940000001</c:v>
                </c:pt>
                <c:pt idx="46">
                  <c:v>7932.0878905</c:v>
                </c:pt>
                <c:pt idx="47">
                  <c:v>6872.4765625</c:v>
                </c:pt>
                <c:pt idx="48">
                  <c:v>6875.5966800000006</c:v>
                </c:pt>
                <c:pt idx="49">
                  <c:v>6887.0451659999999</c:v>
                </c:pt>
                <c:pt idx="50">
                  <c:v>6889.3757325000006</c:v>
                </c:pt>
                <c:pt idx="51">
                  <c:v>6883.3872069999998</c:v>
                </c:pt>
                <c:pt idx="52">
                  <c:v>6901.9479979999996</c:v>
                </c:pt>
                <c:pt idx="53">
                  <c:v>6900.310547</c:v>
                </c:pt>
                <c:pt idx="54">
                  <c:v>6894.9506835000002</c:v>
                </c:pt>
                <c:pt idx="55">
                  <c:v>5924.29126</c:v>
                </c:pt>
                <c:pt idx="56">
                  <c:v>5938.7258299999994</c:v>
                </c:pt>
                <c:pt idx="57">
                  <c:v>5939.4736324999994</c:v>
                </c:pt>
                <c:pt idx="58">
                  <c:v>5922.9333495000001</c:v>
                </c:pt>
                <c:pt idx="59">
                  <c:v>5921.2954104999999</c:v>
                </c:pt>
                <c:pt idx="60">
                  <c:v>5932.1289059999999</c:v>
                </c:pt>
                <c:pt idx="61">
                  <c:v>5928.5407715000001</c:v>
                </c:pt>
                <c:pt idx="62">
                  <c:v>5917.0593259999996</c:v>
                </c:pt>
                <c:pt idx="63">
                  <c:v>5136.0112300000001</c:v>
                </c:pt>
                <c:pt idx="64">
                  <c:v>5148.5659180000002</c:v>
                </c:pt>
                <c:pt idx="65">
                  <c:v>5149.5053710000002</c:v>
                </c:pt>
                <c:pt idx="66">
                  <c:v>5111.7788085000002</c:v>
                </c:pt>
                <c:pt idx="67">
                  <c:v>5121.2145995000001</c:v>
                </c:pt>
                <c:pt idx="68">
                  <c:v>5119.4235840000001</c:v>
                </c:pt>
                <c:pt idx="69">
                  <c:v>5156.5119629999999</c:v>
                </c:pt>
                <c:pt idx="70">
                  <c:v>5156.0686034999999</c:v>
                </c:pt>
                <c:pt idx="71">
                  <c:v>5144.3151854999996</c:v>
                </c:pt>
              </c:numCache>
            </c:numRef>
          </c:xVal>
          <c:yVal>
            <c:numRef>
              <c:f>' 10 models'!$I$2:$I$73</c:f>
              <c:numCache>
                <c:formatCode>General</c:formatCode>
                <c:ptCount val="72"/>
                <c:pt idx="0">
                  <c:v>134.60535340277767</c:v>
                </c:pt>
                <c:pt idx="1">
                  <c:v>134.60535340277767</c:v>
                </c:pt>
                <c:pt idx="2">
                  <c:v>134.60535340277767</c:v>
                </c:pt>
                <c:pt idx="3">
                  <c:v>134.60535340277767</c:v>
                </c:pt>
                <c:pt idx="4">
                  <c:v>134.60535340277767</c:v>
                </c:pt>
                <c:pt idx="5">
                  <c:v>134.60535340277767</c:v>
                </c:pt>
                <c:pt idx="6">
                  <c:v>134.60535340277767</c:v>
                </c:pt>
                <c:pt idx="7">
                  <c:v>134.60535340277767</c:v>
                </c:pt>
                <c:pt idx="8">
                  <c:v>134.60535340277767</c:v>
                </c:pt>
                <c:pt idx="9">
                  <c:v>134.60535340277767</c:v>
                </c:pt>
                <c:pt idx="10">
                  <c:v>134.60535340277767</c:v>
                </c:pt>
                <c:pt idx="11">
                  <c:v>134.60535340277767</c:v>
                </c:pt>
                <c:pt idx="12">
                  <c:v>134.60535340277767</c:v>
                </c:pt>
                <c:pt idx="13">
                  <c:v>134.60535340277767</c:v>
                </c:pt>
                <c:pt idx="14">
                  <c:v>134.60535340277767</c:v>
                </c:pt>
                <c:pt idx="15">
                  <c:v>134.60535340277767</c:v>
                </c:pt>
                <c:pt idx="16">
                  <c:v>134.60535340277767</c:v>
                </c:pt>
                <c:pt idx="17">
                  <c:v>134.60535340277767</c:v>
                </c:pt>
                <c:pt idx="18">
                  <c:v>134.60535340277767</c:v>
                </c:pt>
                <c:pt idx="19">
                  <c:v>134.60535340277767</c:v>
                </c:pt>
                <c:pt idx="20">
                  <c:v>134.60535340277767</c:v>
                </c:pt>
                <c:pt idx="21">
                  <c:v>134.60535340277767</c:v>
                </c:pt>
                <c:pt idx="22">
                  <c:v>134.60535340277767</c:v>
                </c:pt>
                <c:pt idx="23">
                  <c:v>134.60535340277767</c:v>
                </c:pt>
                <c:pt idx="24">
                  <c:v>134.60535340277767</c:v>
                </c:pt>
                <c:pt idx="25">
                  <c:v>134.60535340277767</c:v>
                </c:pt>
                <c:pt idx="26">
                  <c:v>134.60535340277767</c:v>
                </c:pt>
                <c:pt idx="27">
                  <c:v>134.60535340277767</c:v>
                </c:pt>
                <c:pt idx="28">
                  <c:v>134.60535340277767</c:v>
                </c:pt>
                <c:pt idx="29">
                  <c:v>134.60535340277767</c:v>
                </c:pt>
                <c:pt idx="30">
                  <c:v>134.60535340277767</c:v>
                </c:pt>
                <c:pt idx="31">
                  <c:v>134.60535340277767</c:v>
                </c:pt>
                <c:pt idx="32">
                  <c:v>134.60535340277767</c:v>
                </c:pt>
                <c:pt idx="33">
                  <c:v>134.60535340277767</c:v>
                </c:pt>
                <c:pt idx="34">
                  <c:v>134.60535340277767</c:v>
                </c:pt>
                <c:pt idx="35">
                  <c:v>134.60535340277767</c:v>
                </c:pt>
                <c:pt idx="36">
                  <c:v>134.60535340277767</c:v>
                </c:pt>
                <c:pt idx="37">
                  <c:v>134.60535340277767</c:v>
                </c:pt>
                <c:pt idx="38">
                  <c:v>134.60535340277767</c:v>
                </c:pt>
                <c:pt idx="39">
                  <c:v>134.60535340277767</c:v>
                </c:pt>
                <c:pt idx="40">
                  <c:v>134.60535340277767</c:v>
                </c:pt>
                <c:pt idx="41">
                  <c:v>134.60535340277767</c:v>
                </c:pt>
                <c:pt idx="42">
                  <c:v>134.60535340277767</c:v>
                </c:pt>
                <c:pt idx="43">
                  <c:v>134.60535340277767</c:v>
                </c:pt>
                <c:pt idx="44">
                  <c:v>134.60535340277767</c:v>
                </c:pt>
                <c:pt idx="45">
                  <c:v>134.60535340277767</c:v>
                </c:pt>
                <c:pt idx="46">
                  <c:v>134.60535340277767</c:v>
                </c:pt>
                <c:pt idx="47">
                  <c:v>134.60535340277767</c:v>
                </c:pt>
                <c:pt idx="48">
                  <c:v>134.60535340277767</c:v>
                </c:pt>
                <c:pt idx="49">
                  <c:v>134.60535340277767</c:v>
                </c:pt>
                <c:pt idx="50">
                  <c:v>134.60535340277767</c:v>
                </c:pt>
                <c:pt idx="51">
                  <c:v>134.60535340277767</c:v>
                </c:pt>
                <c:pt idx="52">
                  <c:v>134.60535340277767</c:v>
                </c:pt>
                <c:pt idx="53">
                  <c:v>134.60535340277767</c:v>
                </c:pt>
                <c:pt idx="54">
                  <c:v>134.60535340277767</c:v>
                </c:pt>
                <c:pt idx="55">
                  <c:v>134.60535340277767</c:v>
                </c:pt>
                <c:pt idx="56">
                  <c:v>134.60535340277767</c:v>
                </c:pt>
                <c:pt idx="57">
                  <c:v>134.60535340277767</c:v>
                </c:pt>
                <c:pt idx="58">
                  <c:v>134.60535340277767</c:v>
                </c:pt>
                <c:pt idx="59">
                  <c:v>134.60535340277767</c:v>
                </c:pt>
                <c:pt idx="60">
                  <c:v>134.60535340277767</c:v>
                </c:pt>
                <c:pt idx="61">
                  <c:v>134.60535340277767</c:v>
                </c:pt>
                <c:pt idx="62">
                  <c:v>134.60535340277767</c:v>
                </c:pt>
                <c:pt idx="63">
                  <c:v>134.60535340277767</c:v>
                </c:pt>
                <c:pt idx="64">
                  <c:v>134.60535340277767</c:v>
                </c:pt>
                <c:pt idx="65">
                  <c:v>134.60535340277767</c:v>
                </c:pt>
                <c:pt idx="66">
                  <c:v>134.60535340277767</c:v>
                </c:pt>
                <c:pt idx="67">
                  <c:v>134.60535340277767</c:v>
                </c:pt>
                <c:pt idx="68">
                  <c:v>134.60535340277767</c:v>
                </c:pt>
                <c:pt idx="69">
                  <c:v>134.60535340277767</c:v>
                </c:pt>
                <c:pt idx="70">
                  <c:v>134.60535340277767</c:v>
                </c:pt>
                <c:pt idx="71">
                  <c:v>134.60535340277767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617312"/>
        <c:axId val="240617704"/>
      </c:scatterChart>
      <c:valAx>
        <c:axId val="24061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0617704"/>
        <c:crosses val="autoZero"/>
        <c:crossBetween val="midCat"/>
      </c:valAx>
      <c:valAx>
        <c:axId val="240617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061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contours'!$D$2:$D$73</c:f>
              <c:numCache>
                <c:formatCode>General</c:formatCode>
                <c:ptCount val="72"/>
                <c:pt idx="0">
                  <c:v>316.52041600000001</c:v>
                </c:pt>
                <c:pt idx="1">
                  <c:v>316.910889</c:v>
                </c:pt>
                <c:pt idx="2">
                  <c:v>316.54638699999998</c:v>
                </c:pt>
                <c:pt idx="3">
                  <c:v>317.72589099999999</c:v>
                </c:pt>
                <c:pt idx="4">
                  <c:v>318.04431199999999</c:v>
                </c:pt>
                <c:pt idx="5">
                  <c:v>317.60961900000001</c:v>
                </c:pt>
                <c:pt idx="6">
                  <c:v>316.87506100000002</c:v>
                </c:pt>
                <c:pt idx="7">
                  <c:v>317.24206500000003</c:v>
                </c:pt>
                <c:pt idx="8">
                  <c:v>316.85058600000002</c:v>
                </c:pt>
                <c:pt idx="9">
                  <c:v>308.077271</c:v>
                </c:pt>
                <c:pt idx="10">
                  <c:v>309.61270100000002</c:v>
                </c:pt>
                <c:pt idx="11">
                  <c:v>310.10626200000002</c:v>
                </c:pt>
                <c:pt idx="12">
                  <c:v>309.60223400000001</c:v>
                </c:pt>
                <c:pt idx="13">
                  <c:v>308.027466</c:v>
                </c:pt>
                <c:pt idx="14">
                  <c:v>309.190674</c:v>
                </c:pt>
                <c:pt idx="15">
                  <c:v>310.596588</c:v>
                </c:pt>
                <c:pt idx="16">
                  <c:v>284.660706</c:v>
                </c:pt>
                <c:pt idx="17">
                  <c:v>287.416382</c:v>
                </c:pt>
                <c:pt idx="18">
                  <c:v>285.12191799999999</c:v>
                </c:pt>
                <c:pt idx="19">
                  <c:v>284.83663899999999</c:v>
                </c:pt>
                <c:pt idx="20">
                  <c:v>284.32525600000002</c:v>
                </c:pt>
                <c:pt idx="21">
                  <c:v>284.990814</c:v>
                </c:pt>
                <c:pt idx="22">
                  <c:v>285.227509</c:v>
                </c:pt>
                <c:pt idx="23">
                  <c:v>285.02682499999997</c:v>
                </c:pt>
                <c:pt idx="24">
                  <c:v>358.335846</c:v>
                </c:pt>
                <c:pt idx="25">
                  <c:v>358.37023900000003</c:v>
                </c:pt>
                <c:pt idx="26">
                  <c:v>357.90033</c:v>
                </c:pt>
                <c:pt idx="27">
                  <c:v>358.046875</c:v>
                </c:pt>
                <c:pt idx="28">
                  <c:v>357.82135</c:v>
                </c:pt>
                <c:pt idx="29">
                  <c:v>357.63864100000001</c:v>
                </c:pt>
                <c:pt idx="30">
                  <c:v>358.04684400000002</c:v>
                </c:pt>
                <c:pt idx="31">
                  <c:v>337.50869799999998</c:v>
                </c:pt>
                <c:pt idx="32">
                  <c:v>337.54510499999998</c:v>
                </c:pt>
                <c:pt idx="33">
                  <c:v>337.77795400000002</c:v>
                </c:pt>
                <c:pt idx="34">
                  <c:v>337.18814099999997</c:v>
                </c:pt>
                <c:pt idx="35">
                  <c:v>337.13031000000001</c:v>
                </c:pt>
                <c:pt idx="36">
                  <c:v>337.78518700000001</c:v>
                </c:pt>
                <c:pt idx="37">
                  <c:v>337.58029199999999</c:v>
                </c:pt>
                <c:pt idx="38">
                  <c:v>337.67709400000001</c:v>
                </c:pt>
                <c:pt idx="39">
                  <c:v>321.20013399999999</c:v>
                </c:pt>
                <c:pt idx="40">
                  <c:v>320.89862099999999</c:v>
                </c:pt>
                <c:pt idx="41">
                  <c:v>321.21438599999999</c:v>
                </c:pt>
                <c:pt idx="42">
                  <c:v>321.34878500000002</c:v>
                </c:pt>
                <c:pt idx="43">
                  <c:v>320.77542099999999</c:v>
                </c:pt>
                <c:pt idx="44">
                  <c:v>320.91345200000001</c:v>
                </c:pt>
                <c:pt idx="45">
                  <c:v>320.47409099999999</c:v>
                </c:pt>
                <c:pt idx="46">
                  <c:v>320.837402</c:v>
                </c:pt>
                <c:pt idx="47">
                  <c:v>320.91482500000001</c:v>
                </c:pt>
                <c:pt idx="48">
                  <c:v>320.90316799999999</c:v>
                </c:pt>
                <c:pt idx="49">
                  <c:v>320.55282599999998</c:v>
                </c:pt>
                <c:pt idx="50">
                  <c:v>320.8125</c:v>
                </c:pt>
                <c:pt idx="51">
                  <c:v>297.37255900000002</c:v>
                </c:pt>
                <c:pt idx="52">
                  <c:v>297.42108200000001</c:v>
                </c:pt>
                <c:pt idx="53">
                  <c:v>297.86193800000001</c:v>
                </c:pt>
                <c:pt idx="54">
                  <c:v>297.74517800000001</c:v>
                </c:pt>
                <c:pt idx="55">
                  <c:v>297.76297</c:v>
                </c:pt>
                <c:pt idx="56">
                  <c:v>297.90429699999999</c:v>
                </c:pt>
                <c:pt idx="57">
                  <c:v>298.50528000000003</c:v>
                </c:pt>
                <c:pt idx="58">
                  <c:v>298.47567700000002</c:v>
                </c:pt>
                <c:pt idx="59">
                  <c:v>298.28720099999998</c:v>
                </c:pt>
                <c:pt idx="60">
                  <c:v>277.19241299999999</c:v>
                </c:pt>
                <c:pt idx="61">
                  <c:v>277.84783900000002</c:v>
                </c:pt>
                <c:pt idx="62">
                  <c:v>276.79724099999999</c:v>
                </c:pt>
                <c:pt idx="63">
                  <c:v>277.290436</c:v>
                </c:pt>
                <c:pt idx="64">
                  <c:v>257.34213299999999</c:v>
                </c:pt>
                <c:pt idx="65">
                  <c:v>257.85098299999999</c:v>
                </c:pt>
                <c:pt idx="66">
                  <c:v>258.20697000000001</c:v>
                </c:pt>
                <c:pt idx="67">
                  <c:v>256.23596199999997</c:v>
                </c:pt>
                <c:pt idx="68">
                  <c:v>256.600708</c:v>
                </c:pt>
                <c:pt idx="69">
                  <c:v>256.66738900000001</c:v>
                </c:pt>
                <c:pt idx="70">
                  <c:v>258.62029999999999</c:v>
                </c:pt>
                <c:pt idx="71">
                  <c:v>258.63986199999999</c:v>
                </c:pt>
              </c:numCache>
            </c:numRef>
          </c:xVal>
          <c:yVal>
            <c:numRef>
              <c:f>' 10 contours'!$C$2:$C$73</c:f>
              <c:numCache>
                <c:formatCode>General</c:formatCode>
                <c:ptCount val="72"/>
                <c:pt idx="0">
                  <c:v>314.14642300000003</c:v>
                </c:pt>
                <c:pt idx="1">
                  <c:v>314.18969700000002</c:v>
                </c:pt>
                <c:pt idx="2">
                  <c:v>314.22534200000001</c:v>
                </c:pt>
                <c:pt idx="3">
                  <c:v>315.663208</c:v>
                </c:pt>
                <c:pt idx="4">
                  <c:v>315.06564300000002</c:v>
                </c:pt>
                <c:pt idx="5">
                  <c:v>315.363922</c:v>
                </c:pt>
                <c:pt idx="6">
                  <c:v>314.50759900000003</c:v>
                </c:pt>
                <c:pt idx="7">
                  <c:v>316.89367700000003</c:v>
                </c:pt>
                <c:pt idx="8">
                  <c:v>317.52374300000002</c:v>
                </c:pt>
                <c:pt idx="9">
                  <c:v>305.83050500000002</c:v>
                </c:pt>
                <c:pt idx="10">
                  <c:v>309.53714000000002</c:v>
                </c:pt>
                <c:pt idx="11">
                  <c:v>309.04861499999998</c:v>
                </c:pt>
                <c:pt idx="12">
                  <c:v>308.54754600000001</c:v>
                </c:pt>
                <c:pt idx="13">
                  <c:v>309.50433299999997</c:v>
                </c:pt>
                <c:pt idx="14">
                  <c:v>309.48767099999998</c:v>
                </c:pt>
                <c:pt idx="15">
                  <c:v>309.15927099999999</c:v>
                </c:pt>
                <c:pt idx="16">
                  <c:v>284.01507600000002</c:v>
                </c:pt>
                <c:pt idx="17">
                  <c:v>284.65512100000001</c:v>
                </c:pt>
                <c:pt idx="18">
                  <c:v>284.28662100000003</c:v>
                </c:pt>
                <c:pt idx="19">
                  <c:v>283.87942500000003</c:v>
                </c:pt>
                <c:pt idx="20">
                  <c:v>284.22833300000002</c:v>
                </c:pt>
                <c:pt idx="21">
                  <c:v>284.96871900000002</c:v>
                </c:pt>
                <c:pt idx="22">
                  <c:v>285.45611600000001</c:v>
                </c:pt>
                <c:pt idx="23">
                  <c:v>284.92767300000003</c:v>
                </c:pt>
                <c:pt idx="24">
                  <c:v>356.9776</c:v>
                </c:pt>
                <c:pt idx="25">
                  <c:v>355.852844</c:v>
                </c:pt>
                <c:pt idx="26">
                  <c:v>357.042419</c:v>
                </c:pt>
                <c:pt idx="27">
                  <c:v>357.06256100000002</c:v>
                </c:pt>
                <c:pt idx="28">
                  <c:v>355.92385899999999</c:v>
                </c:pt>
                <c:pt idx="29">
                  <c:v>355.571686</c:v>
                </c:pt>
                <c:pt idx="30">
                  <c:v>357.766571</c:v>
                </c:pt>
                <c:pt idx="31">
                  <c:v>335.31445300000001</c:v>
                </c:pt>
                <c:pt idx="32">
                  <c:v>335.35296599999998</c:v>
                </c:pt>
                <c:pt idx="33">
                  <c:v>335.272583</c:v>
                </c:pt>
                <c:pt idx="34">
                  <c:v>335.596497</c:v>
                </c:pt>
                <c:pt idx="35">
                  <c:v>335.56594799999999</c:v>
                </c:pt>
                <c:pt idx="36">
                  <c:v>335.42126500000001</c:v>
                </c:pt>
                <c:pt idx="37">
                  <c:v>335.54849200000001</c:v>
                </c:pt>
                <c:pt idx="38">
                  <c:v>335.19448899999998</c:v>
                </c:pt>
                <c:pt idx="39">
                  <c:v>318.279022</c:v>
                </c:pt>
                <c:pt idx="40">
                  <c:v>318.10357699999997</c:v>
                </c:pt>
                <c:pt idx="41">
                  <c:v>318.027557</c:v>
                </c:pt>
                <c:pt idx="42">
                  <c:v>318.79263300000002</c:v>
                </c:pt>
                <c:pt idx="43">
                  <c:v>318.30609099999998</c:v>
                </c:pt>
                <c:pt idx="44">
                  <c:v>318.14025900000001</c:v>
                </c:pt>
                <c:pt idx="45">
                  <c:v>317.66796900000003</c:v>
                </c:pt>
                <c:pt idx="46">
                  <c:v>317.99981700000001</c:v>
                </c:pt>
                <c:pt idx="47">
                  <c:v>318.02093500000001</c:v>
                </c:pt>
                <c:pt idx="48">
                  <c:v>317.62390099999999</c:v>
                </c:pt>
                <c:pt idx="49">
                  <c:v>317.56860399999999</c:v>
                </c:pt>
                <c:pt idx="50">
                  <c:v>318.10772700000001</c:v>
                </c:pt>
                <c:pt idx="51">
                  <c:v>295.07019000000003</c:v>
                </c:pt>
                <c:pt idx="52">
                  <c:v>295.08569299999999</c:v>
                </c:pt>
                <c:pt idx="53">
                  <c:v>295.13824499999998</c:v>
                </c:pt>
                <c:pt idx="54">
                  <c:v>295.37951700000002</c:v>
                </c:pt>
                <c:pt idx="55">
                  <c:v>295.21640000000002</c:v>
                </c:pt>
                <c:pt idx="56">
                  <c:v>294.95083599999998</c:v>
                </c:pt>
                <c:pt idx="57">
                  <c:v>294.966003</c:v>
                </c:pt>
                <c:pt idx="58">
                  <c:v>294.99142499999999</c:v>
                </c:pt>
                <c:pt idx="59">
                  <c:v>294.968231</c:v>
                </c:pt>
                <c:pt idx="60">
                  <c:v>274.00436400000001</c:v>
                </c:pt>
                <c:pt idx="61">
                  <c:v>274.05246</c:v>
                </c:pt>
                <c:pt idx="62">
                  <c:v>274.282532</c:v>
                </c:pt>
                <c:pt idx="63">
                  <c:v>273.83676100000002</c:v>
                </c:pt>
                <c:pt idx="64">
                  <c:v>255.70031700000001</c:v>
                </c:pt>
                <c:pt idx="65">
                  <c:v>255.67649800000001</c:v>
                </c:pt>
                <c:pt idx="66">
                  <c:v>255.331818</c:v>
                </c:pt>
                <c:pt idx="67">
                  <c:v>255.574738</c:v>
                </c:pt>
                <c:pt idx="68">
                  <c:v>255.98028600000001</c:v>
                </c:pt>
                <c:pt idx="69">
                  <c:v>255.296097</c:v>
                </c:pt>
                <c:pt idx="70">
                  <c:v>255.557571</c:v>
                </c:pt>
                <c:pt idx="71">
                  <c:v>255.00054900000001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619272"/>
        <c:axId val="240619664"/>
      </c:scatterChart>
      <c:valAx>
        <c:axId val="240619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0619664"/>
        <c:crosses val="autoZero"/>
        <c:crossBetween val="midCat"/>
      </c:valAx>
      <c:valAx>
        <c:axId val="24061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0619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315.33341949999999</c:v>
                </c:pt>
                <c:pt idx="1">
                  <c:v>315.55029300000001</c:v>
                </c:pt>
                <c:pt idx="2">
                  <c:v>315.38586450000003</c:v>
                </c:pt>
                <c:pt idx="3">
                  <c:v>316.69454949999999</c:v>
                </c:pt>
                <c:pt idx="4">
                  <c:v>316.55497750000001</c:v>
                </c:pt>
                <c:pt idx="5">
                  <c:v>316.48677050000003</c:v>
                </c:pt>
                <c:pt idx="6">
                  <c:v>315.69132999999999</c:v>
                </c:pt>
                <c:pt idx="7">
                  <c:v>317.06787100000003</c:v>
                </c:pt>
                <c:pt idx="8">
                  <c:v>317.18716449999999</c:v>
                </c:pt>
                <c:pt idx="9">
                  <c:v>306.95388800000001</c:v>
                </c:pt>
                <c:pt idx="10">
                  <c:v>309.57492050000002</c:v>
                </c:pt>
                <c:pt idx="11">
                  <c:v>309.57743849999997</c:v>
                </c:pt>
                <c:pt idx="12">
                  <c:v>309.07488999999998</c:v>
                </c:pt>
                <c:pt idx="13">
                  <c:v>308.76589949999999</c:v>
                </c:pt>
                <c:pt idx="14">
                  <c:v>309.33917250000002</c:v>
                </c:pt>
                <c:pt idx="15">
                  <c:v>309.87792949999999</c:v>
                </c:pt>
                <c:pt idx="16">
                  <c:v>284.33789100000001</c:v>
                </c:pt>
                <c:pt idx="17">
                  <c:v>286.0357515</c:v>
                </c:pt>
                <c:pt idx="18">
                  <c:v>284.70426950000001</c:v>
                </c:pt>
                <c:pt idx="19">
                  <c:v>284.35803199999998</c:v>
                </c:pt>
                <c:pt idx="20">
                  <c:v>284.27679450000005</c:v>
                </c:pt>
                <c:pt idx="21">
                  <c:v>284.97976649999998</c:v>
                </c:pt>
                <c:pt idx="22">
                  <c:v>285.3418125</c:v>
                </c:pt>
                <c:pt idx="23">
                  <c:v>284.97724900000003</c:v>
                </c:pt>
                <c:pt idx="24">
                  <c:v>357.656723</c:v>
                </c:pt>
                <c:pt idx="25">
                  <c:v>357.11154150000004</c:v>
                </c:pt>
                <c:pt idx="26">
                  <c:v>357.47137450000002</c:v>
                </c:pt>
                <c:pt idx="27">
                  <c:v>357.55471799999998</c:v>
                </c:pt>
                <c:pt idx="28">
                  <c:v>356.87260449999997</c:v>
                </c:pt>
                <c:pt idx="29">
                  <c:v>356.6051635</c:v>
                </c:pt>
                <c:pt idx="30">
                  <c:v>357.90670750000004</c:v>
                </c:pt>
                <c:pt idx="31">
                  <c:v>336.41157550000003</c:v>
                </c:pt>
                <c:pt idx="32">
                  <c:v>336.44903549999998</c:v>
                </c:pt>
                <c:pt idx="33">
                  <c:v>336.52526850000004</c:v>
                </c:pt>
                <c:pt idx="34">
                  <c:v>336.39231899999999</c:v>
                </c:pt>
                <c:pt idx="35">
                  <c:v>336.34812899999997</c:v>
                </c:pt>
                <c:pt idx="36">
                  <c:v>336.60322600000001</c:v>
                </c:pt>
                <c:pt idx="37">
                  <c:v>336.564392</c:v>
                </c:pt>
                <c:pt idx="38">
                  <c:v>336.43579149999999</c:v>
                </c:pt>
                <c:pt idx="39">
                  <c:v>319.73957799999999</c:v>
                </c:pt>
                <c:pt idx="40">
                  <c:v>319.50109899999995</c:v>
                </c:pt>
                <c:pt idx="41">
                  <c:v>319.6209715</c:v>
                </c:pt>
                <c:pt idx="42">
                  <c:v>320.07070900000002</c:v>
                </c:pt>
                <c:pt idx="43">
                  <c:v>319.54075599999999</c:v>
                </c:pt>
                <c:pt idx="44">
                  <c:v>319.52685550000001</c:v>
                </c:pt>
                <c:pt idx="45">
                  <c:v>319.07103000000001</c:v>
                </c:pt>
                <c:pt idx="46">
                  <c:v>319.4186095</c:v>
                </c:pt>
                <c:pt idx="47">
                  <c:v>319.46788000000004</c:v>
                </c:pt>
                <c:pt idx="48">
                  <c:v>319.26353449999999</c:v>
                </c:pt>
                <c:pt idx="49">
                  <c:v>319.06071499999996</c:v>
                </c:pt>
                <c:pt idx="50">
                  <c:v>319.46011350000003</c:v>
                </c:pt>
                <c:pt idx="51">
                  <c:v>296.22137450000002</c:v>
                </c:pt>
                <c:pt idx="52">
                  <c:v>296.25338750000003</c:v>
                </c:pt>
                <c:pt idx="53">
                  <c:v>296.5000915</c:v>
                </c:pt>
                <c:pt idx="54">
                  <c:v>296.56234749999999</c:v>
                </c:pt>
                <c:pt idx="55">
                  <c:v>296.48968500000001</c:v>
                </c:pt>
                <c:pt idx="56">
                  <c:v>296.42756650000001</c:v>
                </c:pt>
                <c:pt idx="57">
                  <c:v>296.73564150000004</c:v>
                </c:pt>
                <c:pt idx="58">
                  <c:v>296.73355100000003</c:v>
                </c:pt>
                <c:pt idx="59">
                  <c:v>296.62771599999996</c:v>
                </c:pt>
                <c:pt idx="60">
                  <c:v>275.5983885</c:v>
                </c:pt>
                <c:pt idx="61">
                  <c:v>275.95014950000001</c:v>
                </c:pt>
                <c:pt idx="62">
                  <c:v>275.53988649999997</c:v>
                </c:pt>
                <c:pt idx="63">
                  <c:v>275.56359850000001</c:v>
                </c:pt>
                <c:pt idx="64">
                  <c:v>256.52122500000002</c:v>
                </c:pt>
                <c:pt idx="65">
                  <c:v>256.76374049999998</c:v>
                </c:pt>
                <c:pt idx="66">
                  <c:v>256.76939400000003</c:v>
                </c:pt>
                <c:pt idx="67">
                  <c:v>255.90535</c:v>
                </c:pt>
                <c:pt idx="68">
                  <c:v>256.29049700000002</c:v>
                </c:pt>
                <c:pt idx="69">
                  <c:v>255.98174299999999</c:v>
                </c:pt>
                <c:pt idx="70">
                  <c:v>257.08893549999999</c:v>
                </c:pt>
                <c:pt idx="71">
                  <c:v>256.82020549999999</c:v>
                </c:pt>
              </c:numCache>
            </c:numRef>
          </c:xVal>
          <c:yVal>
            <c:numRef>
              <c:f>' 10 contours'!$E$2:$E$73</c:f>
              <c:numCache>
                <c:formatCode>General</c:formatCode>
                <c:ptCount val="72"/>
                <c:pt idx="0">
                  <c:v>2.3739929999999845</c:v>
                </c:pt>
                <c:pt idx="1">
                  <c:v>2.7211919999999736</c:v>
                </c:pt>
                <c:pt idx="2">
                  <c:v>2.3210449999999696</c:v>
                </c:pt>
                <c:pt idx="3">
                  <c:v>2.0626829999999927</c:v>
                </c:pt>
                <c:pt idx="4">
                  <c:v>2.978668999999968</c:v>
                </c:pt>
                <c:pt idx="5">
                  <c:v>2.2456970000000069</c:v>
                </c:pt>
                <c:pt idx="6">
                  <c:v>2.3674619999999891</c:v>
                </c:pt>
                <c:pt idx="7">
                  <c:v>0.34838799999999992</c:v>
                </c:pt>
                <c:pt idx="8">
                  <c:v>-0.67315700000000334</c:v>
                </c:pt>
                <c:pt idx="9">
                  <c:v>2.2467659999999796</c:v>
                </c:pt>
                <c:pt idx="10">
                  <c:v>7.5560999999993328E-2</c:v>
                </c:pt>
                <c:pt idx="11">
                  <c:v>1.0576470000000313</c:v>
                </c:pt>
                <c:pt idx="12">
                  <c:v>1.0546879999999987</c:v>
                </c:pt>
                <c:pt idx="13">
                  <c:v>-1.4768669999999702</c:v>
                </c:pt>
                <c:pt idx="14">
                  <c:v>-0.2969969999999762</c:v>
                </c:pt>
                <c:pt idx="15">
                  <c:v>1.4373170000000073</c:v>
                </c:pt>
                <c:pt idx="16">
                  <c:v>0.64562999999998283</c:v>
                </c:pt>
                <c:pt idx="17">
                  <c:v>2.7612609999999904</c:v>
                </c:pt>
                <c:pt idx="18">
                  <c:v>0.83529699999996865</c:v>
                </c:pt>
                <c:pt idx="19">
                  <c:v>0.95721399999996493</c:v>
                </c:pt>
                <c:pt idx="20">
                  <c:v>9.6923000000003867E-2</c:v>
                </c:pt>
                <c:pt idx="21">
                  <c:v>2.2094999999978882E-2</c:v>
                </c:pt>
                <c:pt idx="22">
                  <c:v>-0.22860700000001088</c:v>
                </c:pt>
                <c:pt idx="23">
                  <c:v>9.9151999999946838E-2</c:v>
                </c:pt>
                <c:pt idx="24">
                  <c:v>1.3582460000000083</c:v>
                </c:pt>
                <c:pt idx="25">
                  <c:v>2.5173950000000218</c:v>
                </c:pt>
                <c:pt idx="26">
                  <c:v>0.85791100000000142</c:v>
                </c:pt>
                <c:pt idx="27">
                  <c:v>0.98431399999998348</c:v>
                </c:pt>
                <c:pt idx="28">
                  <c:v>1.8974910000000023</c:v>
                </c:pt>
                <c:pt idx="29">
                  <c:v>2.0669550000000072</c:v>
                </c:pt>
                <c:pt idx="30">
                  <c:v>0.28027300000002242</c:v>
                </c:pt>
                <c:pt idx="31">
                  <c:v>2.1942449999999667</c:v>
                </c:pt>
                <c:pt idx="32">
                  <c:v>2.1921389999999974</c:v>
                </c:pt>
                <c:pt idx="33">
                  <c:v>2.5053710000000251</c:v>
                </c:pt>
                <c:pt idx="34">
                  <c:v>1.5916439999999739</c:v>
                </c:pt>
                <c:pt idx="35">
                  <c:v>1.5643620000000169</c:v>
                </c:pt>
                <c:pt idx="36">
                  <c:v>2.3639220000000023</c:v>
                </c:pt>
                <c:pt idx="37">
                  <c:v>2.0317999999999756</c:v>
                </c:pt>
                <c:pt idx="38">
                  <c:v>2.482605000000035</c:v>
                </c:pt>
                <c:pt idx="39">
                  <c:v>2.9211119999999937</c:v>
                </c:pt>
                <c:pt idx="40">
                  <c:v>2.7950440000000185</c:v>
                </c:pt>
                <c:pt idx="41">
                  <c:v>3.1868289999999888</c:v>
                </c:pt>
                <c:pt idx="42">
                  <c:v>2.5561519999999973</c:v>
                </c:pt>
                <c:pt idx="43">
                  <c:v>2.4693300000000136</c:v>
                </c:pt>
                <c:pt idx="44">
                  <c:v>2.773192999999992</c:v>
                </c:pt>
                <c:pt idx="45">
                  <c:v>2.8061219999999594</c:v>
                </c:pt>
                <c:pt idx="46">
                  <c:v>2.83758499999999</c:v>
                </c:pt>
                <c:pt idx="47">
                  <c:v>2.893889999999999</c:v>
                </c:pt>
                <c:pt idx="48">
                  <c:v>3.2792670000000044</c:v>
                </c:pt>
                <c:pt idx="49">
                  <c:v>2.9842219999999884</c:v>
                </c:pt>
                <c:pt idx="50">
                  <c:v>2.7047729999999888</c:v>
                </c:pt>
                <c:pt idx="51">
                  <c:v>2.3023689999999988</c:v>
                </c:pt>
                <c:pt idx="52">
                  <c:v>2.3353890000000206</c:v>
                </c:pt>
                <c:pt idx="53">
                  <c:v>2.7236930000000257</c:v>
                </c:pt>
                <c:pt idx="54">
                  <c:v>2.3656609999999887</c:v>
                </c:pt>
                <c:pt idx="55">
                  <c:v>2.5465699999999742</c:v>
                </c:pt>
                <c:pt idx="56">
                  <c:v>2.9534610000000043</c:v>
                </c:pt>
                <c:pt idx="57">
                  <c:v>3.5392770000000269</c:v>
                </c:pt>
                <c:pt idx="58">
                  <c:v>3.4842520000000263</c:v>
                </c:pt>
                <c:pt idx="59">
                  <c:v>3.3189699999999789</c:v>
                </c:pt>
                <c:pt idx="60">
                  <c:v>3.1880489999999782</c:v>
                </c:pt>
                <c:pt idx="61">
                  <c:v>3.7953790000000254</c:v>
                </c:pt>
                <c:pt idx="62">
                  <c:v>2.5147089999999821</c:v>
                </c:pt>
                <c:pt idx="63">
                  <c:v>3.4536749999999756</c:v>
                </c:pt>
                <c:pt idx="64">
                  <c:v>1.6418159999999773</c:v>
                </c:pt>
                <c:pt idx="65">
                  <c:v>2.1744849999999758</c:v>
                </c:pt>
                <c:pt idx="66">
                  <c:v>2.8751520000000141</c:v>
                </c:pt>
                <c:pt idx="67">
                  <c:v>0.66122399999997583</c:v>
                </c:pt>
                <c:pt idx="68">
                  <c:v>0.6204219999999907</c:v>
                </c:pt>
                <c:pt idx="69">
                  <c:v>1.3712920000000111</c:v>
                </c:pt>
                <c:pt idx="70">
                  <c:v>3.0627289999999903</c:v>
                </c:pt>
                <c:pt idx="71">
                  <c:v>3.6393129999999871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315.33341949999999</c:v>
                </c:pt>
                <c:pt idx="1">
                  <c:v>315.55029300000001</c:v>
                </c:pt>
                <c:pt idx="2">
                  <c:v>315.38586450000003</c:v>
                </c:pt>
                <c:pt idx="3">
                  <c:v>316.69454949999999</c:v>
                </c:pt>
                <c:pt idx="4">
                  <c:v>316.55497750000001</c:v>
                </c:pt>
                <c:pt idx="5">
                  <c:v>316.48677050000003</c:v>
                </c:pt>
                <c:pt idx="6">
                  <c:v>315.69132999999999</c:v>
                </c:pt>
                <c:pt idx="7">
                  <c:v>317.06787100000003</c:v>
                </c:pt>
                <c:pt idx="8">
                  <c:v>317.18716449999999</c:v>
                </c:pt>
                <c:pt idx="9">
                  <c:v>306.95388800000001</c:v>
                </c:pt>
                <c:pt idx="10">
                  <c:v>309.57492050000002</c:v>
                </c:pt>
                <c:pt idx="11">
                  <c:v>309.57743849999997</c:v>
                </c:pt>
                <c:pt idx="12">
                  <c:v>309.07488999999998</c:v>
                </c:pt>
                <c:pt idx="13">
                  <c:v>308.76589949999999</c:v>
                </c:pt>
                <c:pt idx="14">
                  <c:v>309.33917250000002</c:v>
                </c:pt>
                <c:pt idx="15">
                  <c:v>309.87792949999999</c:v>
                </c:pt>
                <c:pt idx="16">
                  <c:v>284.33789100000001</c:v>
                </c:pt>
                <c:pt idx="17">
                  <c:v>286.0357515</c:v>
                </c:pt>
                <c:pt idx="18">
                  <c:v>284.70426950000001</c:v>
                </c:pt>
                <c:pt idx="19">
                  <c:v>284.35803199999998</c:v>
                </c:pt>
                <c:pt idx="20">
                  <c:v>284.27679450000005</c:v>
                </c:pt>
                <c:pt idx="21">
                  <c:v>284.97976649999998</c:v>
                </c:pt>
                <c:pt idx="22">
                  <c:v>285.3418125</c:v>
                </c:pt>
                <c:pt idx="23">
                  <c:v>284.97724900000003</c:v>
                </c:pt>
                <c:pt idx="24">
                  <c:v>357.656723</c:v>
                </c:pt>
                <c:pt idx="25">
                  <c:v>357.11154150000004</c:v>
                </c:pt>
                <c:pt idx="26">
                  <c:v>357.47137450000002</c:v>
                </c:pt>
                <c:pt idx="27">
                  <c:v>357.55471799999998</c:v>
                </c:pt>
                <c:pt idx="28">
                  <c:v>356.87260449999997</c:v>
                </c:pt>
                <c:pt idx="29">
                  <c:v>356.6051635</c:v>
                </c:pt>
                <c:pt idx="30">
                  <c:v>357.90670750000004</c:v>
                </c:pt>
                <c:pt idx="31">
                  <c:v>336.41157550000003</c:v>
                </c:pt>
                <c:pt idx="32">
                  <c:v>336.44903549999998</c:v>
                </c:pt>
                <c:pt idx="33">
                  <c:v>336.52526850000004</c:v>
                </c:pt>
                <c:pt idx="34">
                  <c:v>336.39231899999999</c:v>
                </c:pt>
                <c:pt idx="35">
                  <c:v>336.34812899999997</c:v>
                </c:pt>
                <c:pt idx="36">
                  <c:v>336.60322600000001</c:v>
                </c:pt>
                <c:pt idx="37">
                  <c:v>336.564392</c:v>
                </c:pt>
                <c:pt idx="38">
                  <c:v>336.43579149999999</c:v>
                </c:pt>
                <c:pt idx="39">
                  <c:v>319.73957799999999</c:v>
                </c:pt>
                <c:pt idx="40">
                  <c:v>319.50109899999995</c:v>
                </c:pt>
                <c:pt idx="41">
                  <c:v>319.6209715</c:v>
                </c:pt>
                <c:pt idx="42">
                  <c:v>320.07070900000002</c:v>
                </c:pt>
                <c:pt idx="43">
                  <c:v>319.54075599999999</c:v>
                </c:pt>
                <c:pt idx="44">
                  <c:v>319.52685550000001</c:v>
                </c:pt>
                <c:pt idx="45">
                  <c:v>319.07103000000001</c:v>
                </c:pt>
                <c:pt idx="46">
                  <c:v>319.4186095</c:v>
                </c:pt>
                <c:pt idx="47">
                  <c:v>319.46788000000004</c:v>
                </c:pt>
                <c:pt idx="48">
                  <c:v>319.26353449999999</c:v>
                </c:pt>
                <c:pt idx="49">
                  <c:v>319.06071499999996</c:v>
                </c:pt>
                <c:pt idx="50">
                  <c:v>319.46011350000003</c:v>
                </c:pt>
                <c:pt idx="51">
                  <c:v>296.22137450000002</c:v>
                </c:pt>
                <c:pt idx="52">
                  <c:v>296.25338750000003</c:v>
                </c:pt>
                <c:pt idx="53">
                  <c:v>296.5000915</c:v>
                </c:pt>
                <c:pt idx="54">
                  <c:v>296.56234749999999</c:v>
                </c:pt>
                <c:pt idx="55">
                  <c:v>296.48968500000001</c:v>
                </c:pt>
                <c:pt idx="56">
                  <c:v>296.42756650000001</c:v>
                </c:pt>
                <c:pt idx="57">
                  <c:v>296.73564150000004</c:v>
                </c:pt>
                <c:pt idx="58">
                  <c:v>296.73355100000003</c:v>
                </c:pt>
                <c:pt idx="59">
                  <c:v>296.62771599999996</c:v>
                </c:pt>
                <c:pt idx="60">
                  <c:v>275.5983885</c:v>
                </c:pt>
                <c:pt idx="61">
                  <c:v>275.95014950000001</c:v>
                </c:pt>
                <c:pt idx="62">
                  <c:v>275.53988649999997</c:v>
                </c:pt>
                <c:pt idx="63">
                  <c:v>275.56359850000001</c:v>
                </c:pt>
                <c:pt idx="64">
                  <c:v>256.52122500000002</c:v>
                </c:pt>
                <c:pt idx="65">
                  <c:v>256.76374049999998</c:v>
                </c:pt>
                <c:pt idx="66">
                  <c:v>256.76939400000003</c:v>
                </c:pt>
                <c:pt idx="67">
                  <c:v>255.90535</c:v>
                </c:pt>
                <c:pt idx="68">
                  <c:v>256.29049700000002</c:v>
                </c:pt>
                <c:pt idx="69">
                  <c:v>255.98174299999999</c:v>
                </c:pt>
                <c:pt idx="70">
                  <c:v>257.08893549999999</c:v>
                </c:pt>
                <c:pt idx="71">
                  <c:v>256.82020549999999</c:v>
                </c:pt>
              </c:numCache>
            </c:numRef>
          </c:xVal>
          <c:yVal>
            <c:numRef>
              <c:f>' 10 contours'!$G$2:$G$73</c:f>
              <c:numCache>
                <c:formatCode>General</c:formatCode>
                <c:ptCount val="72"/>
                <c:pt idx="0">
                  <c:v>-0.3164764558654527</c:v>
                </c:pt>
                <c:pt idx="1">
                  <c:v>-0.3164764558654527</c:v>
                </c:pt>
                <c:pt idx="2">
                  <c:v>-0.3164764558654527</c:v>
                </c:pt>
                <c:pt idx="3">
                  <c:v>-0.3164764558654527</c:v>
                </c:pt>
                <c:pt idx="4">
                  <c:v>-0.3164764558654527</c:v>
                </c:pt>
                <c:pt idx="5">
                  <c:v>-0.3164764558654527</c:v>
                </c:pt>
                <c:pt idx="6">
                  <c:v>-0.3164764558654527</c:v>
                </c:pt>
                <c:pt idx="7">
                  <c:v>-0.3164764558654527</c:v>
                </c:pt>
                <c:pt idx="8">
                  <c:v>-0.3164764558654527</c:v>
                </c:pt>
                <c:pt idx="9">
                  <c:v>-0.3164764558654527</c:v>
                </c:pt>
                <c:pt idx="10">
                  <c:v>-0.3164764558654527</c:v>
                </c:pt>
                <c:pt idx="11">
                  <c:v>-0.3164764558654527</c:v>
                </c:pt>
                <c:pt idx="12">
                  <c:v>-0.3164764558654527</c:v>
                </c:pt>
                <c:pt idx="13">
                  <c:v>-0.3164764558654527</c:v>
                </c:pt>
                <c:pt idx="14">
                  <c:v>-0.3164764558654527</c:v>
                </c:pt>
                <c:pt idx="15">
                  <c:v>-0.3164764558654527</c:v>
                </c:pt>
                <c:pt idx="16">
                  <c:v>-0.3164764558654527</c:v>
                </c:pt>
                <c:pt idx="17">
                  <c:v>-0.3164764558654527</c:v>
                </c:pt>
                <c:pt idx="18">
                  <c:v>-0.3164764558654527</c:v>
                </c:pt>
                <c:pt idx="19">
                  <c:v>-0.3164764558654527</c:v>
                </c:pt>
                <c:pt idx="20">
                  <c:v>-0.3164764558654527</c:v>
                </c:pt>
                <c:pt idx="21">
                  <c:v>-0.3164764558654527</c:v>
                </c:pt>
                <c:pt idx="22">
                  <c:v>-0.3164764558654527</c:v>
                </c:pt>
                <c:pt idx="23">
                  <c:v>-0.3164764558654527</c:v>
                </c:pt>
                <c:pt idx="24">
                  <c:v>-0.3164764558654527</c:v>
                </c:pt>
                <c:pt idx="25">
                  <c:v>-0.3164764558654527</c:v>
                </c:pt>
                <c:pt idx="26">
                  <c:v>-0.3164764558654527</c:v>
                </c:pt>
                <c:pt idx="27">
                  <c:v>-0.3164764558654527</c:v>
                </c:pt>
                <c:pt idx="28">
                  <c:v>-0.3164764558654527</c:v>
                </c:pt>
                <c:pt idx="29">
                  <c:v>-0.3164764558654527</c:v>
                </c:pt>
                <c:pt idx="30">
                  <c:v>-0.3164764558654527</c:v>
                </c:pt>
                <c:pt idx="31">
                  <c:v>-0.3164764558654527</c:v>
                </c:pt>
                <c:pt idx="32">
                  <c:v>-0.3164764558654527</c:v>
                </c:pt>
                <c:pt idx="33">
                  <c:v>-0.3164764558654527</c:v>
                </c:pt>
                <c:pt idx="34">
                  <c:v>-0.3164764558654527</c:v>
                </c:pt>
                <c:pt idx="35">
                  <c:v>-0.3164764558654527</c:v>
                </c:pt>
                <c:pt idx="36">
                  <c:v>-0.3164764558654527</c:v>
                </c:pt>
                <c:pt idx="37">
                  <c:v>-0.3164764558654527</c:v>
                </c:pt>
                <c:pt idx="38">
                  <c:v>-0.3164764558654527</c:v>
                </c:pt>
                <c:pt idx="39">
                  <c:v>-0.3164764558654527</c:v>
                </c:pt>
                <c:pt idx="40">
                  <c:v>-0.3164764558654527</c:v>
                </c:pt>
                <c:pt idx="41">
                  <c:v>-0.3164764558654527</c:v>
                </c:pt>
                <c:pt idx="42">
                  <c:v>-0.3164764558654527</c:v>
                </c:pt>
                <c:pt idx="43">
                  <c:v>-0.3164764558654527</c:v>
                </c:pt>
                <c:pt idx="44">
                  <c:v>-0.3164764558654527</c:v>
                </c:pt>
                <c:pt idx="45">
                  <c:v>-0.3164764558654527</c:v>
                </c:pt>
                <c:pt idx="46">
                  <c:v>-0.3164764558654527</c:v>
                </c:pt>
                <c:pt idx="47">
                  <c:v>-0.3164764558654527</c:v>
                </c:pt>
                <c:pt idx="48">
                  <c:v>-0.3164764558654527</c:v>
                </c:pt>
                <c:pt idx="49">
                  <c:v>-0.3164764558654527</c:v>
                </c:pt>
                <c:pt idx="50">
                  <c:v>-0.3164764558654527</c:v>
                </c:pt>
                <c:pt idx="51">
                  <c:v>-0.3164764558654527</c:v>
                </c:pt>
                <c:pt idx="52">
                  <c:v>-0.3164764558654527</c:v>
                </c:pt>
                <c:pt idx="53">
                  <c:v>-0.3164764558654527</c:v>
                </c:pt>
                <c:pt idx="54">
                  <c:v>-0.3164764558654527</c:v>
                </c:pt>
                <c:pt idx="55">
                  <c:v>-0.3164764558654527</c:v>
                </c:pt>
                <c:pt idx="56">
                  <c:v>-0.3164764558654527</c:v>
                </c:pt>
                <c:pt idx="57">
                  <c:v>-0.3164764558654527</c:v>
                </c:pt>
                <c:pt idx="58">
                  <c:v>-0.3164764558654527</c:v>
                </c:pt>
                <c:pt idx="59">
                  <c:v>-0.3164764558654527</c:v>
                </c:pt>
                <c:pt idx="60">
                  <c:v>-0.3164764558654527</c:v>
                </c:pt>
                <c:pt idx="61">
                  <c:v>-0.3164764558654527</c:v>
                </c:pt>
                <c:pt idx="62">
                  <c:v>-0.3164764558654527</c:v>
                </c:pt>
                <c:pt idx="63">
                  <c:v>-0.3164764558654527</c:v>
                </c:pt>
                <c:pt idx="64">
                  <c:v>-0.3164764558654527</c:v>
                </c:pt>
                <c:pt idx="65">
                  <c:v>-0.3164764558654527</c:v>
                </c:pt>
                <c:pt idx="66">
                  <c:v>-0.3164764558654527</c:v>
                </c:pt>
                <c:pt idx="67">
                  <c:v>-0.3164764558654527</c:v>
                </c:pt>
                <c:pt idx="68">
                  <c:v>-0.3164764558654527</c:v>
                </c:pt>
                <c:pt idx="69">
                  <c:v>-0.3164764558654527</c:v>
                </c:pt>
                <c:pt idx="70">
                  <c:v>-0.3164764558654527</c:v>
                </c:pt>
                <c:pt idx="71">
                  <c:v>-0.3164764558654527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315.33341949999999</c:v>
                </c:pt>
                <c:pt idx="1">
                  <c:v>315.55029300000001</c:v>
                </c:pt>
                <c:pt idx="2">
                  <c:v>315.38586450000003</c:v>
                </c:pt>
                <c:pt idx="3">
                  <c:v>316.69454949999999</c:v>
                </c:pt>
                <c:pt idx="4">
                  <c:v>316.55497750000001</c:v>
                </c:pt>
                <c:pt idx="5">
                  <c:v>316.48677050000003</c:v>
                </c:pt>
                <c:pt idx="6">
                  <c:v>315.69132999999999</c:v>
                </c:pt>
                <c:pt idx="7">
                  <c:v>317.06787100000003</c:v>
                </c:pt>
                <c:pt idx="8">
                  <c:v>317.18716449999999</c:v>
                </c:pt>
                <c:pt idx="9">
                  <c:v>306.95388800000001</c:v>
                </c:pt>
                <c:pt idx="10">
                  <c:v>309.57492050000002</c:v>
                </c:pt>
                <c:pt idx="11">
                  <c:v>309.57743849999997</c:v>
                </c:pt>
                <c:pt idx="12">
                  <c:v>309.07488999999998</c:v>
                </c:pt>
                <c:pt idx="13">
                  <c:v>308.76589949999999</c:v>
                </c:pt>
                <c:pt idx="14">
                  <c:v>309.33917250000002</c:v>
                </c:pt>
                <c:pt idx="15">
                  <c:v>309.87792949999999</c:v>
                </c:pt>
                <c:pt idx="16">
                  <c:v>284.33789100000001</c:v>
                </c:pt>
                <c:pt idx="17">
                  <c:v>286.0357515</c:v>
                </c:pt>
                <c:pt idx="18">
                  <c:v>284.70426950000001</c:v>
                </c:pt>
                <c:pt idx="19">
                  <c:v>284.35803199999998</c:v>
                </c:pt>
                <c:pt idx="20">
                  <c:v>284.27679450000005</c:v>
                </c:pt>
                <c:pt idx="21">
                  <c:v>284.97976649999998</c:v>
                </c:pt>
                <c:pt idx="22">
                  <c:v>285.3418125</c:v>
                </c:pt>
                <c:pt idx="23">
                  <c:v>284.97724900000003</c:v>
                </c:pt>
                <c:pt idx="24">
                  <c:v>357.656723</c:v>
                </c:pt>
                <c:pt idx="25">
                  <c:v>357.11154150000004</c:v>
                </c:pt>
                <c:pt idx="26">
                  <c:v>357.47137450000002</c:v>
                </c:pt>
                <c:pt idx="27">
                  <c:v>357.55471799999998</c:v>
                </c:pt>
                <c:pt idx="28">
                  <c:v>356.87260449999997</c:v>
                </c:pt>
                <c:pt idx="29">
                  <c:v>356.6051635</c:v>
                </c:pt>
                <c:pt idx="30">
                  <c:v>357.90670750000004</c:v>
                </c:pt>
                <c:pt idx="31">
                  <c:v>336.41157550000003</c:v>
                </c:pt>
                <c:pt idx="32">
                  <c:v>336.44903549999998</c:v>
                </c:pt>
                <c:pt idx="33">
                  <c:v>336.52526850000004</c:v>
                </c:pt>
                <c:pt idx="34">
                  <c:v>336.39231899999999</c:v>
                </c:pt>
                <c:pt idx="35">
                  <c:v>336.34812899999997</c:v>
                </c:pt>
                <c:pt idx="36">
                  <c:v>336.60322600000001</c:v>
                </c:pt>
                <c:pt idx="37">
                  <c:v>336.564392</c:v>
                </c:pt>
                <c:pt idx="38">
                  <c:v>336.43579149999999</c:v>
                </c:pt>
                <c:pt idx="39">
                  <c:v>319.73957799999999</c:v>
                </c:pt>
                <c:pt idx="40">
                  <c:v>319.50109899999995</c:v>
                </c:pt>
                <c:pt idx="41">
                  <c:v>319.6209715</c:v>
                </c:pt>
                <c:pt idx="42">
                  <c:v>320.07070900000002</c:v>
                </c:pt>
                <c:pt idx="43">
                  <c:v>319.54075599999999</c:v>
                </c:pt>
                <c:pt idx="44">
                  <c:v>319.52685550000001</c:v>
                </c:pt>
                <c:pt idx="45">
                  <c:v>319.07103000000001</c:v>
                </c:pt>
                <c:pt idx="46">
                  <c:v>319.4186095</c:v>
                </c:pt>
                <c:pt idx="47">
                  <c:v>319.46788000000004</c:v>
                </c:pt>
                <c:pt idx="48">
                  <c:v>319.26353449999999</c:v>
                </c:pt>
                <c:pt idx="49">
                  <c:v>319.06071499999996</c:v>
                </c:pt>
                <c:pt idx="50">
                  <c:v>319.46011350000003</c:v>
                </c:pt>
                <c:pt idx="51">
                  <c:v>296.22137450000002</c:v>
                </c:pt>
                <c:pt idx="52">
                  <c:v>296.25338750000003</c:v>
                </c:pt>
                <c:pt idx="53">
                  <c:v>296.5000915</c:v>
                </c:pt>
                <c:pt idx="54">
                  <c:v>296.56234749999999</c:v>
                </c:pt>
                <c:pt idx="55">
                  <c:v>296.48968500000001</c:v>
                </c:pt>
                <c:pt idx="56">
                  <c:v>296.42756650000001</c:v>
                </c:pt>
                <c:pt idx="57">
                  <c:v>296.73564150000004</c:v>
                </c:pt>
                <c:pt idx="58">
                  <c:v>296.73355100000003</c:v>
                </c:pt>
                <c:pt idx="59">
                  <c:v>296.62771599999996</c:v>
                </c:pt>
                <c:pt idx="60">
                  <c:v>275.5983885</c:v>
                </c:pt>
                <c:pt idx="61">
                  <c:v>275.95014950000001</c:v>
                </c:pt>
                <c:pt idx="62">
                  <c:v>275.53988649999997</c:v>
                </c:pt>
                <c:pt idx="63">
                  <c:v>275.56359850000001</c:v>
                </c:pt>
                <c:pt idx="64">
                  <c:v>256.52122500000002</c:v>
                </c:pt>
                <c:pt idx="65">
                  <c:v>256.76374049999998</c:v>
                </c:pt>
                <c:pt idx="66">
                  <c:v>256.76939400000003</c:v>
                </c:pt>
                <c:pt idx="67">
                  <c:v>255.90535</c:v>
                </c:pt>
                <c:pt idx="68">
                  <c:v>256.29049700000002</c:v>
                </c:pt>
                <c:pt idx="69">
                  <c:v>255.98174299999999</c:v>
                </c:pt>
                <c:pt idx="70">
                  <c:v>257.08893549999999</c:v>
                </c:pt>
                <c:pt idx="71">
                  <c:v>256.82020549999999</c:v>
                </c:pt>
              </c:numCache>
            </c:numRef>
          </c:xVal>
          <c:yVal>
            <c:numRef>
              <c:f>' 10 contours'!$H$2:$H$73</c:f>
              <c:numCache>
                <c:formatCode>General</c:formatCode>
                <c:ptCount val="72"/>
                <c:pt idx="0">
                  <c:v>4.2525078725321102</c:v>
                </c:pt>
                <c:pt idx="1">
                  <c:v>4.2525078725321102</c:v>
                </c:pt>
                <c:pt idx="2">
                  <c:v>4.2525078725321102</c:v>
                </c:pt>
                <c:pt idx="3">
                  <c:v>4.2525078725321102</c:v>
                </c:pt>
                <c:pt idx="4">
                  <c:v>4.2525078725321102</c:v>
                </c:pt>
                <c:pt idx="5">
                  <c:v>4.2525078725321102</c:v>
                </c:pt>
                <c:pt idx="6">
                  <c:v>4.2525078725321102</c:v>
                </c:pt>
                <c:pt idx="7">
                  <c:v>4.2525078725321102</c:v>
                </c:pt>
                <c:pt idx="8">
                  <c:v>4.2525078725321102</c:v>
                </c:pt>
                <c:pt idx="9">
                  <c:v>4.2525078725321102</c:v>
                </c:pt>
                <c:pt idx="10">
                  <c:v>4.2525078725321102</c:v>
                </c:pt>
                <c:pt idx="11">
                  <c:v>4.2525078725321102</c:v>
                </c:pt>
                <c:pt idx="12">
                  <c:v>4.2525078725321102</c:v>
                </c:pt>
                <c:pt idx="13">
                  <c:v>4.2525078725321102</c:v>
                </c:pt>
                <c:pt idx="14">
                  <c:v>4.2525078725321102</c:v>
                </c:pt>
                <c:pt idx="15">
                  <c:v>4.2525078725321102</c:v>
                </c:pt>
                <c:pt idx="16">
                  <c:v>4.2525078725321102</c:v>
                </c:pt>
                <c:pt idx="17">
                  <c:v>4.2525078725321102</c:v>
                </c:pt>
                <c:pt idx="18">
                  <c:v>4.2525078725321102</c:v>
                </c:pt>
                <c:pt idx="19">
                  <c:v>4.2525078725321102</c:v>
                </c:pt>
                <c:pt idx="20">
                  <c:v>4.2525078725321102</c:v>
                </c:pt>
                <c:pt idx="21">
                  <c:v>4.2525078725321102</c:v>
                </c:pt>
                <c:pt idx="22">
                  <c:v>4.2525078725321102</c:v>
                </c:pt>
                <c:pt idx="23">
                  <c:v>4.2525078725321102</c:v>
                </c:pt>
                <c:pt idx="24">
                  <c:v>4.2525078725321102</c:v>
                </c:pt>
                <c:pt idx="25">
                  <c:v>4.2525078725321102</c:v>
                </c:pt>
                <c:pt idx="26">
                  <c:v>4.2525078725321102</c:v>
                </c:pt>
                <c:pt idx="27">
                  <c:v>4.2525078725321102</c:v>
                </c:pt>
                <c:pt idx="28">
                  <c:v>4.2525078725321102</c:v>
                </c:pt>
                <c:pt idx="29">
                  <c:v>4.2525078725321102</c:v>
                </c:pt>
                <c:pt idx="30">
                  <c:v>4.2525078725321102</c:v>
                </c:pt>
                <c:pt idx="31">
                  <c:v>4.2525078725321102</c:v>
                </c:pt>
                <c:pt idx="32">
                  <c:v>4.2525078725321102</c:v>
                </c:pt>
                <c:pt idx="33">
                  <c:v>4.2525078725321102</c:v>
                </c:pt>
                <c:pt idx="34">
                  <c:v>4.2525078725321102</c:v>
                </c:pt>
                <c:pt idx="35">
                  <c:v>4.2525078725321102</c:v>
                </c:pt>
                <c:pt idx="36">
                  <c:v>4.2525078725321102</c:v>
                </c:pt>
                <c:pt idx="37">
                  <c:v>4.2525078725321102</c:v>
                </c:pt>
                <c:pt idx="38">
                  <c:v>4.2525078725321102</c:v>
                </c:pt>
                <c:pt idx="39">
                  <c:v>4.2525078725321102</c:v>
                </c:pt>
                <c:pt idx="40">
                  <c:v>4.2525078725321102</c:v>
                </c:pt>
                <c:pt idx="41">
                  <c:v>4.2525078725321102</c:v>
                </c:pt>
                <c:pt idx="42">
                  <c:v>4.2525078725321102</c:v>
                </c:pt>
                <c:pt idx="43">
                  <c:v>4.2525078725321102</c:v>
                </c:pt>
                <c:pt idx="44">
                  <c:v>4.2525078725321102</c:v>
                </c:pt>
                <c:pt idx="45">
                  <c:v>4.2525078725321102</c:v>
                </c:pt>
                <c:pt idx="46">
                  <c:v>4.2525078725321102</c:v>
                </c:pt>
                <c:pt idx="47">
                  <c:v>4.2525078725321102</c:v>
                </c:pt>
                <c:pt idx="48">
                  <c:v>4.2525078725321102</c:v>
                </c:pt>
                <c:pt idx="49">
                  <c:v>4.2525078725321102</c:v>
                </c:pt>
                <c:pt idx="50">
                  <c:v>4.2525078725321102</c:v>
                </c:pt>
                <c:pt idx="51">
                  <c:v>4.2525078725321102</c:v>
                </c:pt>
                <c:pt idx="52">
                  <c:v>4.2525078725321102</c:v>
                </c:pt>
                <c:pt idx="53">
                  <c:v>4.2525078725321102</c:v>
                </c:pt>
                <c:pt idx="54">
                  <c:v>4.2525078725321102</c:v>
                </c:pt>
                <c:pt idx="55">
                  <c:v>4.2525078725321102</c:v>
                </c:pt>
                <c:pt idx="56">
                  <c:v>4.2525078725321102</c:v>
                </c:pt>
                <c:pt idx="57">
                  <c:v>4.2525078725321102</c:v>
                </c:pt>
                <c:pt idx="58">
                  <c:v>4.2525078725321102</c:v>
                </c:pt>
                <c:pt idx="59">
                  <c:v>4.2525078725321102</c:v>
                </c:pt>
                <c:pt idx="60">
                  <c:v>4.2525078725321102</c:v>
                </c:pt>
                <c:pt idx="61">
                  <c:v>4.2525078725321102</c:v>
                </c:pt>
                <c:pt idx="62">
                  <c:v>4.2525078725321102</c:v>
                </c:pt>
                <c:pt idx="63">
                  <c:v>4.2525078725321102</c:v>
                </c:pt>
                <c:pt idx="64">
                  <c:v>4.2525078725321102</c:v>
                </c:pt>
                <c:pt idx="65">
                  <c:v>4.2525078725321102</c:v>
                </c:pt>
                <c:pt idx="66">
                  <c:v>4.2525078725321102</c:v>
                </c:pt>
                <c:pt idx="67">
                  <c:v>4.2525078725321102</c:v>
                </c:pt>
                <c:pt idx="68">
                  <c:v>4.2525078725321102</c:v>
                </c:pt>
                <c:pt idx="69">
                  <c:v>4.2525078725321102</c:v>
                </c:pt>
                <c:pt idx="70">
                  <c:v>4.2525078725321102</c:v>
                </c:pt>
                <c:pt idx="71">
                  <c:v>4.2525078725321102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contours'!$F$2:$F$73</c:f>
              <c:numCache>
                <c:formatCode>General</c:formatCode>
                <c:ptCount val="72"/>
                <c:pt idx="0">
                  <c:v>315.33341949999999</c:v>
                </c:pt>
                <c:pt idx="1">
                  <c:v>315.55029300000001</c:v>
                </c:pt>
                <c:pt idx="2">
                  <c:v>315.38586450000003</c:v>
                </c:pt>
                <c:pt idx="3">
                  <c:v>316.69454949999999</c:v>
                </c:pt>
                <c:pt idx="4">
                  <c:v>316.55497750000001</c:v>
                </c:pt>
                <c:pt idx="5">
                  <c:v>316.48677050000003</c:v>
                </c:pt>
                <c:pt idx="6">
                  <c:v>315.69132999999999</c:v>
                </c:pt>
                <c:pt idx="7">
                  <c:v>317.06787100000003</c:v>
                </c:pt>
                <c:pt idx="8">
                  <c:v>317.18716449999999</c:v>
                </c:pt>
                <c:pt idx="9">
                  <c:v>306.95388800000001</c:v>
                </c:pt>
                <c:pt idx="10">
                  <c:v>309.57492050000002</c:v>
                </c:pt>
                <c:pt idx="11">
                  <c:v>309.57743849999997</c:v>
                </c:pt>
                <c:pt idx="12">
                  <c:v>309.07488999999998</c:v>
                </c:pt>
                <c:pt idx="13">
                  <c:v>308.76589949999999</c:v>
                </c:pt>
                <c:pt idx="14">
                  <c:v>309.33917250000002</c:v>
                </c:pt>
                <c:pt idx="15">
                  <c:v>309.87792949999999</c:v>
                </c:pt>
                <c:pt idx="16">
                  <c:v>284.33789100000001</c:v>
                </c:pt>
                <c:pt idx="17">
                  <c:v>286.0357515</c:v>
                </c:pt>
                <c:pt idx="18">
                  <c:v>284.70426950000001</c:v>
                </c:pt>
                <c:pt idx="19">
                  <c:v>284.35803199999998</c:v>
                </c:pt>
                <c:pt idx="20">
                  <c:v>284.27679450000005</c:v>
                </c:pt>
                <c:pt idx="21">
                  <c:v>284.97976649999998</c:v>
                </c:pt>
                <c:pt idx="22">
                  <c:v>285.3418125</c:v>
                </c:pt>
                <c:pt idx="23">
                  <c:v>284.97724900000003</c:v>
                </c:pt>
                <c:pt idx="24">
                  <c:v>357.656723</c:v>
                </c:pt>
                <c:pt idx="25">
                  <c:v>357.11154150000004</c:v>
                </c:pt>
                <c:pt idx="26">
                  <c:v>357.47137450000002</c:v>
                </c:pt>
                <c:pt idx="27">
                  <c:v>357.55471799999998</c:v>
                </c:pt>
                <c:pt idx="28">
                  <c:v>356.87260449999997</c:v>
                </c:pt>
                <c:pt idx="29">
                  <c:v>356.6051635</c:v>
                </c:pt>
                <c:pt idx="30">
                  <c:v>357.90670750000004</c:v>
                </c:pt>
                <c:pt idx="31">
                  <c:v>336.41157550000003</c:v>
                </c:pt>
                <c:pt idx="32">
                  <c:v>336.44903549999998</c:v>
                </c:pt>
                <c:pt idx="33">
                  <c:v>336.52526850000004</c:v>
                </c:pt>
                <c:pt idx="34">
                  <c:v>336.39231899999999</c:v>
                </c:pt>
                <c:pt idx="35">
                  <c:v>336.34812899999997</c:v>
                </c:pt>
                <c:pt idx="36">
                  <c:v>336.60322600000001</c:v>
                </c:pt>
                <c:pt idx="37">
                  <c:v>336.564392</c:v>
                </c:pt>
                <c:pt idx="38">
                  <c:v>336.43579149999999</c:v>
                </c:pt>
                <c:pt idx="39">
                  <c:v>319.73957799999999</c:v>
                </c:pt>
                <c:pt idx="40">
                  <c:v>319.50109899999995</c:v>
                </c:pt>
                <c:pt idx="41">
                  <c:v>319.6209715</c:v>
                </c:pt>
                <c:pt idx="42">
                  <c:v>320.07070900000002</c:v>
                </c:pt>
                <c:pt idx="43">
                  <c:v>319.54075599999999</c:v>
                </c:pt>
                <c:pt idx="44">
                  <c:v>319.52685550000001</c:v>
                </c:pt>
                <c:pt idx="45">
                  <c:v>319.07103000000001</c:v>
                </c:pt>
                <c:pt idx="46">
                  <c:v>319.4186095</c:v>
                </c:pt>
                <c:pt idx="47">
                  <c:v>319.46788000000004</c:v>
                </c:pt>
                <c:pt idx="48">
                  <c:v>319.26353449999999</c:v>
                </c:pt>
                <c:pt idx="49">
                  <c:v>319.06071499999996</c:v>
                </c:pt>
                <c:pt idx="50">
                  <c:v>319.46011350000003</c:v>
                </c:pt>
                <c:pt idx="51">
                  <c:v>296.22137450000002</c:v>
                </c:pt>
                <c:pt idx="52">
                  <c:v>296.25338750000003</c:v>
                </c:pt>
                <c:pt idx="53">
                  <c:v>296.5000915</c:v>
                </c:pt>
                <c:pt idx="54">
                  <c:v>296.56234749999999</c:v>
                </c:pt>
                <c:pt idx="55">
                  <c:v>296.48968500000001</c:v>
                </c:pt>
                <c:pt idx="56">
                  <c:v>296.42756650000001</c:v>
                </c:pt>
                <c:pt idx="57">
                  <c:v>296.73564150000004</c:v>
                </c:pt>
                <c:pt idx="58">
                  <c:v>296.73355100000003</c:v>
                </c:pt>
                <c:pt idx="59">
                  <c:v>296.62771599999996</c:v>
                </c:pt>
                <c:pt idx="60">
                  <c:v>275.5983885</c:v>
                </c:pt>
                <c:pt idx="61">
                  <c:v>275.95014950000001</c:v>
                </c:pt>
                <c:pt idx="62">
                  <c:v>275.53988649999997</c:v>
                </c:pt>
                <c:pt idx="63">
                  <c:v>275.56359850000001</c:v>
                </c:pt>
                <c:pt idx="64">
                  <c:v>256.52122500000002</c:v>
                </c:pt>
                <c:pt idx="65">
                  <c:v>256.76374049999998</c:v>
                </c:pt>
                <c:pt idx="66">
                  <c:v>256.76939400000003</c:v>
                </c:pt>
                <c:pt idx="67">
                  <c:v>255.90535</c:v>
                </c:pt>
                <c:pt idx="68">
                  <c:v>256.29049700000002</c:v>
                </c:pt>
                <c:pt idx="69">
                  <c:v>255.98174299999999</c:v>
                </c:pt>
                <c:pt idx="70">
                  <c:v>257.08893549999999</c:v>
                </c:pt>
                <c:pt idx="71">
                  <c:v>256.82020549999999</c:v>
                </c:pt>
              </c:numCache>
            </c:numRef>
          </c:xVal>
          <c:yVal>
            <c:numRef>
              <c:f>' 10 contours'!$I$2:$I$73</c:f>
              <c:numCache>
                <c:formatCode>General</c:formatCode>
                <c:ptCount val="72"/>
                <c:pt idx="0">
                  <c:v>1.9680157083333287</c:v>
                </c:pt>
                <c:pt idx="1">
                  <c:v>1.9680157083333287</c:v>
                </c:pt>
                <c:pt idx="2">
                  <c:v>1.9680157083333287</c:v>
                </c:pt>
                <c:pt idx="3">
                  <c:v>1.9680157083333287</c:v>
                </c:pt>
                <c:pt idx="4">
                  <c:v>1.9680157083333287</c:v>
                </c:pt>
                <c:pt idx="5">
                  <c:v>1.9680157083333287</c:v>
                </c:pt>
                <c:pt idx="6">
                  <c:v>1.9680157083333287</c:v>
                </c:pt>
                <c:pt idx="7">
                  <c:v>1.9680157083333287</c:v>
                </c:pt>
                <c:pt idx="8">
                  <c:v>1.9680157083333287</c:v>
                </c:pt>
                <c:pt idx="9">
                  <c:v>1.9680157083333287</c:v>
                </c:pt>
                <c:pt idx="10">
                  <c:v>1.9680157083333287</c:v>
                </c:pt>
                <c:pt idx="11">
                  <c:v>1.9680157083333287</c:v>
                </c:pt>
                <c:pt idx="12">
                  <c:v>1.9680157083333287</c:v>
                </c:pt>
                <c:pt idx="13">
                  <c:v>1.9680157083333287</c:v>
                </c:pt>
                <c:pt idx="14">
                  <c:v>1.9680157083333287</c:v>
                </c:pt>
                <c:pt idx="15">
                  <c:v>1.9680157083333287</c:v>
                </c:pt>
                <c:pt idx="16">
                  <c:v>1.9680157083333287</c:v>
                </c:pt>
                <c:pt idx="17">
                  <c:v>1.9680157083333287</c:v>
                </c:pt>
                <c:pt idx="18">
                  <c:v>1.9680157083333287</c:v>
                </c:pt>
                <c:pt idx="19">
                  <c:v>1.9680157083333287</c:v>
                </c:pt>
                <c:pt idx="20">
                  <c:v>1.9680157083333287</c:v>
                </c:pt>
                <c:pt idx="21">
                  <c:v>1.9680157083333287</c:v>
                </c:pt>
                <c:pt idx="22">
                  <c:v>1.9680157083333287</c:v>
                </c:pt>
                <c:pt idx="23">
                  <c:v>1.9680157083333287</c:v>
                </c:pt>
                <c:pt idx="24">
                  <c:v>1.9680157083333287</c:v>
                </c:pt>
                <c:pt idx="25">
                  <c:v>1.9680157083333287</c:v>
                </c:pt>
                <c:pt idx="26">
                  <c:v>1.9680157083333287</c:v>
                </c:pt>
                <c:pt idx="27">
                  <c:v>1.9680157083333287</c:v>
                </c:pt>
                <c:pt idx="28">
                  <c:v>1.9680157083333287</c:v>
                </c:pt>
                <c:pt idx="29">
                  <c:v>1.9680157083333287</c:v>
                </c:pt>
                <c:pt idx="30">
                  <c:v>1.9680157083333287</c:v>
                </c:pt>
                <c:pt idx="31">
                  <c:v>1.9680157083333287</c:v>
                </c:pt>
                <c:pt idx="32">
                  <c:v>1.9680157083333287</c:v>
                </c:pt>
                <c:pt idx="33">
                  <c:v>1.9680157083333287</c:v>
                </c:pt>
                <c:pt idx="34">
                  <c:v>1.9680157083333287</c:v>
                </c:pt>
                <c:pt idx="35">
                  <c:v>1.9680157083333287</c:v>
                </c:pt>
                <c:pt idx="36">
                  <c:v>1.9680157083333287</c:v>
                </c:pt>
                <c:pt idx="37">
                  <c:v>1.9680157083333287</c:v>
                </c:pt>
                <c:pt idx="38">
                  <c:v>1.9680157083333287</c:v>
                </c:pt>
                <c:pt idx="39">
                  <c:v>1.9680157083333287</c:v>
                </c:pt>
                <c:pt idx="40">
                  <c:v>1.9680157083333287</c:v>
                </c:pt>
                <c:pt idx="41">
                  <c:v>1.9680157083333287</c:v>
                </c:pt>
                <c:pt idx="42">
                  <c:v>1.9680157083333287</c:v>
                </c:pt>
                <c:pt idx="43">
                  <c:v>1.9680157083333287</c:v>
                </c:pt>
                <c:pt idx="44">
                  <c:v>1.9680157083333287</c:v>
                </c:pt>
                <c:pt idx="45">
                  <c:v>1.9680157083333287</c:v>
                </c:pt>
                <c:pt idx="46">
                  <c:v>1.9680157083333287</c:v>
                </c:pt>
                <c:pt idx="47">
                  <c:v>1.9680157083333287</c:v>
                </c:pt>
                <c:pt idx="48">
                  <c:v>1.9680157083333287</c:v>
                </c:pt>
                <c:pt idx="49">
                  <c:v>1.9680157083333287</c:v>
                </c:pt>
                <c:pt idx="50">
                  <c:v>1.9680157083333287</c:v>
                </c:pt>
                <c:pt idx="51">
                  <c:v>1.9680157083333287</c:v>
                </c:pt>
                <c:pt idx="52">
                  <c:v>1.9680157083333287</c:v>
                </c:pt>
                <c:pt idx="53">
                  <c:v>1.9680157083333287</c:v>
                </c:pt>
                <c:pt idx="54">
                  <c:v>1.9680157083333287</c:v>
                </c:pt>
                <c:pt idx="55">
                  <c:v>1.9680157083333287</c:v>
                </c:pt>
                <c:pt idx="56">
                  <c:v>1.9680157083333287</c:v>
                </c:pt>
                <c:pt idx="57">
                  <c:v>1.9680157083333287</c:v>
                </c:pt>
                <c:pt idx="58">
                  <c:v>1.9680157083333287</c:v>
                </c:pt>
                <c:pt idx="59">
                  <c:v>1.9680157083333287</c:v>
                </c:pt>
                <c:pt idx="60">
                  <c:v>1.9680157083333287</c:v>
                </c:pt>
                <c:pt idx="61">
                  <c:v>1.9680157083333287</c:v>
                </c:pt>
                <c:pt idx="62">
                  <c:v>1.9680157083333287</c:v>
                </c:pt>
                <c:pt idx="63">
                  <c:v>1.9680157083333287</c:v>
                </c:pt>
                <c:pt idx="64">
                  <c:v>1.9680157083333287</c:v>
                </c:pt>
                <c:pt idx="65">
                  <c:v>1.9680157083333287</c:v>
                </c:pt>
                <c:pt idx="66">
                  <c:v>1.9680157083333287</c:v>
                </c:pt>
                <c:pt idx="67">
                  <c:v>1.9680157083333287</c:v>
                </c:pt>
                <c:pt idx="68">
                  <c:v>1.9680157083333287</c:v>
                </c:pt>
                <c:pt idx="69">
                  <c:v>1.9680157083333287</c:v>
                </c:pt>
                <c:pt idx="70">
                  <c:v>1.9680157083333287</c:v>
                </c:pt>
                <c:pt idx="71">
                  <c:v>1.9680157083333287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556904"/>
        <c:axId val="577557296"/>
      </c:scatterChart>
      <c:valAx>
        <c:axId val="577556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7557296"/>
        <c:crosses val="autoZero"/>
        <c:crossBetween val="midCat"/>
      </c:valAx>
      <c:valAx>
        <c:axId val="57755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77556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558080"/>
        <c:axId val="577558472"/>
      </c:barChart>
      <c:catAx>
        <c:axId val="577558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558472"/>
        <c:crosses val="autoZero"/>
        <c:auto val="1"/>
        <c:lblAlgn val="ctr"/>
        <c:lblOffset val="100"/>
        <c:noMultiLvlLbl val="0"/>
      </c:catAx>
      <c:valAx>
        <c:axId val="57755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55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0</xdr:rowOff>
    </xdr:from>
    <xdr:to>
      <xdr:col>10</xdr:col>
      <xdr:colOff>495300</xdr:colOff>
      <xdr:row>14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0</xdr:rowOff>
    </xdr:from>
    <xdr:to>
      <xdr:col>18</xdr:col>
      <xdr:colOff>66676</xdr:colOff>
      <xdr:row>14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5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10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zoomScale="70" zoomScaleNormal="70" workbookViewId="0">
      <pane ySplit="4815" topLeftCell="A71"/>
      <selection activeCell="E3" sqref="E3:E18"/>
      <selection pane="bottomLeft" activeCell="D77" sqref="D77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7825.373047</v>
      </c>
      <c r="D2" s="5">
        <v>7962.7094729999999</v>
      </c>
      <c r="E2" s="5">
        <f t="shared" ref="E2:E18" si="0">D2-C2</f>
        <v>137.33642599999985</v>
      </c>
      <c r="F2">
        <f t="shared" ref="F2:F6" si="1">AVERAGE(C2,D2)</f>
        <v>7894.04126</v>
      </c>
      <c r="G2">
        <f>$G$78</f>
        <v>67.878501545174316</v>
      </c>
      <c r="H2">
        <f>$G$79</f>
        <v>201.33220526038102</v>
      </c>
      <c r="I2">
        <f>$E$74</f>
        <v>134.60535340277767</v>
      </c>
      <c r="J2">
        <f t="shared" ref="J2:J6" si="2">(E2/D2)*100</f>
        <v>1.7247449058097746</v>
      </c>
      <c r="O2">
        <f>D2/C2</f>
        <v>1.0175501442774859</v>
      </c>
      <c r="Y2" s="5"/>
    </row>
    <row r="3" spans="2:26" x14ac:dyDescent="0.25">
      <c r="B3" s="1">
        <v>2</v>
      </c>
      <c r="C3" s="5">
        <v>7829.4833980000003</v>
      </c>
      <c r="D3" s="5">
        <v>7983.3027339999999</v>
      </c>
      <c r="E3" s="5">
        <f t="shared" si="0"/>
        <v>153.81933599999957</v>
      </c>
      <c r="F3">
        <f t="shared" si="1"/>
        <v>7906.3930660000005</v>
      </c>
      <c r="G3">
        <f>$G$78</f>
        <v>67.878501545174316</v>
      </c>
      <c r="H3">
        <f>$G$79</f>
        <v>201.33220526038102</v>
      </c>
      <c r="I3">
        <f>$E$74</f>
        <v>134.60535340277767</v>
      </c>
      <c r="J3">
        <f t="shared" si="2"/>
        <v>1.9267631596244006</v>
      </c>
      <c r="L3" s="16"/>
      <c r="O3">
        <f t="shared" ref="O3:O42" si="3">D3/C3</f>
        <v>1.0196461666984684</v>
      </c>
      <c r="Y3" s="5"/>
    </row>
    <row r="4" spans="2:26" x14ac:dyDescent="0.25">
      <c r="B4" s="1">
        <v>3</v>
      </c>
      <c r="C4" s="5">
        <v>7831.5097660000001</v>
      </c>
      <c r="D4" s="5">
        <v>7964.6298829999996</v>
      </c>
      <c r="E4" s="5">
        <f t="shared" si="0"/>
        <v>133.12011699999948</v>
      </c>
      <c r="F4">
        <f t="shared" si="1"/>
        <v>7898.0698245000003</v>
      </c>
      <c r="G4">
        <f>$G$78</f>
        <v>67.878501545174316</v>
      </c>
      <c r="H4">
        <f>$G$79</f>
        <v>201.33220526038102</v>
      </c>
      <c r="I4">
        <f>$E$74</f>
        <v>134.60535340277767</v>
      </c>
      <c r="J4">
        <f t="shared" si="2"/>
        <v>1.6713911249552973</v>
      </c>
      <c r="O4">
        <f t="shared" si="3"/>
        <v>1.0169980145562649</v>
      </c>
      <c r="Y4" s="5"/>
    </row>
    <row r="5" spans="2:26" x14ac:dyDescent="0.25">
      <c r="B5" s="1">
        <v>6</v>
      </c>
      <c r="C5" s="5">
        <v>7838.0712890000004</v>
      </c>
      <c r="D5" s="5">
        <v>8018.7783200000003</v>
      </c>
      <c r="E5" s="5">
        <f t="shared" si="0"/>
        <v>180.70703099999992</v>
      </c>
      <c r="F5">
        <f t="shared" si="1"/>
        <v>7928.4248045000004</v>
      </c>
      <c r="G5">
        <f>$G$78</f>
        <v>67.878501545174316</v>
      </c>
      <c r="H5">
        <f>$G$79</f>
        <v>201.33220526038102</v>
      </c>
      <c r="I5">
        <f>$E$74</f>
        <v>134.60535340277767</v>
      </c>
      <c r="J5">
        <f t="shared" si="2"/>
        <v>2.2535481564478506</v>
      </c>
      <c r="O5">
        <f t="shared" si="3"/>
        <v>1.0230550379471037</v>
      </c>
      <c r="Y5" s="5"/>
    </row>
    <row r="6" spans="2:26" x14ac:dyDescent="0.25">
      <c r="B6" s="1">
        <v>7</v>
      </c>
      <c r="C6" s="5">
        <v>7842.4365230000003</v>
      </c>
      <c r="D6" s="5">
        <v>7981.8676759999998</v>
      </c>
      <c r="E6" s="5">
        <f t="shared" si="0"/>
        <v>139.43115299999954</v>
      </c>
      <c r="F6">
        <f t="shared" si="1"/>
        <v>7912.1520995000001</v>
      </c>
      <c r="G6">
        <f>$G$78</f>
        <v>67.878501545174316</v>
      </c>
      <c r="H6">
        <f>$G$79</f>
        <v>201.33220526038102</v>
      </c>
      <c r="I6">
        <f>$E$74</f>
        <v>134.60535340277767</v>
      </c>
      <c r="J6">
        <f t="shared" si="2"/>
        <v>1.7468487158618682</v>
      </c>
      <c r="O6">
        <f t="shared" si="3"/>
        <v>1.0177790604477424</v>
      </c>
      <c r="Y6" s="5"/>
    </row>
    <row r="7" spans="2:26" x14ac:dyDescent="0.25">
      <c r="B7" s="1">
        <v>8</v>
      </c>
      <c r="C7" s="5">
        <v>7839.1484380000002</v>
      </c>
      <c r="D7" s="5">
        <v>7994.3447269999997</v>
      </c>
      <c r="E7" s="5">
        <f t="shared" si="0"/>
        <v>155.19628899999952</v>
      </c>
      <c r="F7">
        <f t="shared" ref="F7:F17" si="4">AVERAGE(C7,D7)</f>
        <v>7916.7465824999999</v>
      </c>
      <c r="G7">
        <f>$G$78</f>
        <v>67.878501545174316</v>
      </c>
      <c r="H7">
        <f>$G$79</f>
        <v>201.33220526038102</v>
      </c>
      <c r="I7">
        <f>$E$74</f>
        <v>134.60535340277767</v>
      </c>
      <c r="J7">
        <f t="shared" ref="J7:J42" si="5">(E7/D7)*100</f>
        <v>1.9413259535311447</v>
      </c>
      <c r="O7">
        <f t="shared" si="3"/>
        <v>1.019797595392848</v>
      </c>
      <c r="Y7" s="5"/>
    </row>
    <row r="8" spans="2:26" x14ac:dyDescent="0.25">
      <c r="B8" s="1">
        <v>9</v>
      </c>
      <c r="C8" s="5">
        <v>7837.3525390000004</v>
      </c>
      <c r="D8" s="5">
        <v>7981.0385740000002</v>
      </c>
      <c r="E8" s="5">
        <f t="shared" si="0"/>
        <v>143.68603499999972</v>
      </c>
      <c r="F8">
        <f t="shared" si="4"/>
        <v>7909.1955565000007</v>
      </c>
      <c r="G8">
        <f>$G$78</f>
        <v>67.878501545174316</v>
      </c>
      <c r="H8">
        <f>$G$79</f>
        <v>201.33220526038102</v>
      </c>
      <c r="I8">
        <f>$E$74</f>
        <v>134.60535340277767</v>
      </c>
      <c r="J8">
        <f t="shared" si="5"/>
        <v>1.800342570302677</v>
      </c>
      <c r="O8">
        <f t="shared" si="3"/>
        <v>1.018333491352468</v>
      </c>
      <c r="Y8" s="5"/>
    </row>
    <row r="9" spans="2:26" x14ac:dyDescent="0.25">
      <c r="B9" s="1">
        <v>10</v>
      </c>
      <c r="C9" s="5">
        <v>7420.9272460000002</v>
      </c>
      <c r="D9" s="5">
        <v>7529.6118159999996</v>
      </c>
      <c r="E9" s="5">
        <f t="shared" si="0"/>
        <v>108.68456999999944</v>
      </c>
      <c r="F9">
        <f t="shared" si="4"/>
        <v>7475.2695309999999</v>
      </c>
      <c r="G9">
        <f>$G$78</f>
        <v>67.878501545174316</v>
      </c>
      <c r="H9">
        <f>$G$79</f>
        <v>201.33220526038102</v>
      </c>
      <c r="I9">
        <f>$E$74</f>
        <v>134.60535340277767</v>
      </c>
      <c r="J9">
        <f t="shared" si="5"/>
        <v>1.4434285944070964</v>
      </c>
      <c r="O9">
        <f t="shared" si="3"/>
        <v>1.0146456859631094</v>
      </c>
      <c r="Y9" s="5"/>
    </row>
    <row r="10" spans="2:26" x14ac:dyDescent="0.25">
      <c r="B10" s="1">
        <v>11</v>
      </c>
      <c r="C10" s="5">
        <v>7451.6689450000003</v>
      </c>
      <c r="D10" s="5">
        <v>7604.5478519999997</v>
      </c>
      <c r="E10" s="5">
        <f t="shared" si="0"/>
        <v>152.87890699999934</v>
      </c>
      <c r="F10">
        <f t="shared" si="4"/>
        <v>7528.1083985000005</v>
      </c>
      <c r="G10">
        <f>$G$78</f>
        <v>67.878501545174316</v>
      </c>
      <c r="H10">
        <f>$G$79</f>
        <v>201.33220526038102</v>
      </c>
      <c r="I10">
        <f>$E$74</f>
        <v>134.60535340277767</v>
      </c>
      <c r="J10">
        <f t="shared" si="5"/>
        <v>2.0103615622563558</v>
      </c>
      <c r="O10">
        <f t="shared" si="3"/>
        <v>1.0205160626603762</v>
      </c>
      <c r="Y10" s="5"/>
    </row>
    <row r="11" spans="2:26" x14ac:dyDescent="0.25">
      <c r="B11" s="1">
        <v>12</v>
      </c>
      <c r="C11" s="5">
        <v>7452.1166990000002</v>
      </c>
      <c r="D11" s="5">
        <v>7630.4560549999997</v>
      </c>
      <c r="E11" s="5">
        <f t="shared" si="0"/>
        <v>178.3393559999995</v>
      </c>
      <c r="F11">
        <f t="shared" si="4"/>
        <v>7541.2863770000004</v>
      </c>
      <c r="G11">
        <f>$G$78</f>
        <v>67.878501545174316</v>
      </c>
      <c r="H11">
        <f>$G$79</f>
        <v>201.33220526038102</v>
      </c>
      <c r="I11">
        <f>$E$74</f>
        <v>134.60535340277767</v>
      </c>
      <c r="J11">
        <f t="shared" si="5"/>
        <v>2.3372044175936151</v>
      </c>
      <c r="O11">
        <f t="shared" si="3"/>
        <v>1.0239313691939274</v>
      </c>
      <c r="Y11" s="5"/>
    </row>
    <row r="12" spans="2:26" x14ac:dyDescent="0.25">
      <c r="B12" s="1">
        <v>13</v>
      </c>
      <c r="C12" s="5">
        <v>7443.5717770000001</v>
      </c>
      <c r="D12" s="5">
        <v>7605.3793949999999</v>
      </c>
      <c r="E12" s="5">
        <f t="shared" si="0"/>
        <v>161.80761799999982</v>
      </c>
      <c r="F12">
        <f t="shared" si="4"/>
        <v>7524.4755860000005</v>
      </c>
      <c r="G12">
        <f>$G$78</f>
        <v>67.878501545174316</v>
      </c>
      <c r="H12">
        <f>$G$79</f>
        <v>201.33220526038102</v>
      </c>
      <c r="I12">
        <f>$E$74</f>
        <v>134.60535340277767</v>
      </c>
      <c r="J12">
        <f t="shared" si="5"/>
        <v>2.1275416990554987</v>
      </c>
      <c r="O12">
        <f t="shared" si="3"/>
        <v>1.0217378998748923</v>
      </c>
      <c r="Y12" s="5"/>
    </row>
    <row r="13" spans="2:26" x14ac:dyDescent="0.25">
      <c r="B13" s="1">
        <v>14</v>
      </c>
      <c r="C13" s="5">
        <v>7456.6474609999996</v>
      </c>
      <c r="D13" s="5">
        <v>7527.1752930000002</v>
      </c>
      <c r="E13" s="5">
        <f t="shared" si="0"/>
        <v>70.527832000000672</v>
      </c>
      <c r="F13">
        <f t="shared" si="4"/>
        <v>7491.9113770000004</v>
      </c>
      <c r="G13">
        <f>$G$78</f>
        <v>67.878501545174316</v>
      </c>
      <c r="H13">
        <f>$G$79</f>
        <v>201.33220526038102</v>
      </c>
      <c r="I13">
        <f>$E$74</f>
        <v>134.60535340277767</v>
      </c>
      <c r="J13">
        <f t="shared" si="5"/>
        <v>0.93697608006537325</v>
      </c>
      <c r="O13">
        <f t="shared" si="3"/>
        <v>1.009458383592476</v>
      </c>
      <c r="Y13" s="5"/>
    </row>
    <row r="14" spans="2:26" x14ac:dyDescent="0.25">
      <c r="B14" s="1">
        <v>16</v>
      </c>
      <c r="C14">
        <v>7450.0288090000004</v>
      </c>
      <c r="D14">
        <v>7584.4335940000001</v>
      </c>
      <c r="E14" s="5">
        <f t="shared" si="0"/>
        <v>134.40478499999972</v>
      </c>
      <c r="F14">
        <f t="shared" si="4"/>
        <v>7517.2312015000007</v>
      </c>
      <c r="G14">
        <f>$G$78</f>
        <v>67.878501545174316</v>
      </c>
      <c r="H14">
        <f>$G$79</f>
        <v>201.33220526038102</v>
      </c>
      <c r="I14">
        <f>$E$74</f>
        <v>134.60535340277767</v>
      </c>
      <c r="J14">
        <f t="shared" si="5"/>
        <v>1.7721136764428467</v>
      </c>
      <c r="O14">
        <f t="shared" si="3"/>
        <v>1.0180408409746862</v>
      </c>
      <c r="Y14" s="5"/>
    </row>
    <row r="15" spans="2:26" x14ac:dyDescent="0.25">
      <c r="B15" s="1">
        <v>18</v>
      </c>
      <c r="C15">
        <v>6348.8549800000001</v>
      </c>
      <c r="D15">
        <v>6436.2460940000001</v>
      </c>
      <c r="E15" s="5">
        <f t="shared" si="0"/>
        <v>87.391114000000016</v>
      </c>
      <c r="F15">
        <f t="shared" si="4"/>
        <v>6392.5505370000001</v>
      </c>
      <c r="G15">
        <f>$G$78</f>
        <v>67.878501545174316</v>
      </c>
      <c r="H15">
        <f>$G$79</f>
        <v>201.33220526038102</v>
      </c>
      <c r="I15">
        <f>$E$74</f>
        <v>134.60535340277767</v>
      </c>
      <c r="J15">
        <f t="shared" si="5"/>
        <v>1.3577963415890482</v>
      </c>
      <c r="O15">
        <f t="shared" si="3"/>
        <v>1.0137648622114219</v>
      </c>
      <c r="Y15" s="5"/>
    </row>
    <row r="16" spans="2:26" x14ac:dyDescent="0.25">
      <c r="B16" s="1">
        <v>20</v>
      </c>
      <c r="C16">
        <v>6352.7158200000003</v>
      </c>
      <c r="D16">
        <v>6458.2226559999999</v>
      </c>
      <c r="E16" s="5">
        <f t="shared" si="0"/>
        <v>105.50683599999957</v>
      </c>
      <c r="F16">
        <f t="shared" si="4"/>
        <v>6405.4692379999997</v>
      </c>
      <c r="G16">
        <f>$G$78</f>
        <v>67.878501545174316</v>
      </c>
      <c r="H16">
        <f>$G$79</f>
        <v>201.33220526038102</v>
      </c>
      <c r="I16">
        <f>$E$74</f>
        <v>134.60535340277767</v>
      </c>
      <c r="J16">
        <f t="shared" si="5"/>
        <v>1.6336822314724415</v>
      </c>
      <c r="O16">
        <f t="shared" si="3"/>
        <v>1.0166081466556141</v>
      </c>
      <c r="Y16" s="5"/>
    </row>
    <row r="17" spans="2:25" x14ac:dyDescent="0.25">
      <c r="B17" s="1">
        <v>21</v>
      </c>
      <c r="C17">
        <v>6340.3100590000004</v>
      </c>
      <c r="D17">
        <v>6445.3579099999997</v>
      </c>
      <c r="E17" s="5">
        <f t="shared" si="0"/>
        <v>105.04785099999935</v>
      </c>
      <c r="F17">
        <f t="shared" si="4"/>
        <v>6392.8339845</v>
      </c>
      <c r="G17">
        <f>$G$78</f>
        <v>67.878501545174316</v>
      </c>
      <c r="H17">
        <f>$G$79</f>
        <v>201.33220526038102</v>
      </c>
      <c r="I17">
        <f>$E$74</f>
        <v>134.60535340277767</v>
      </c>
      <c r="J17">
        <f t="shared" si="5"/>
        <v>1.629821841809858</v>
      </c>
      <c r="O17">
        <f t="shared" si="3"/>
        <v>1.0165682513981922</v>
      </c>
      <c r="Y17" s="5"/>
    </row>
    <row r="18" spans="2:25" x14ac:dyDescent="0.25">
      <c r="B18" s="1">
        <v>23</v>
      </c>
      <c r="C18">
        <v>6343.6889650000003</v>
      </c>
      <c r="D18">
        <v>6422.0219729999999</v>
      </c>
      <c r="E18" s="5">
        <f t="shared" si="0"/>
        <v>78.333007999999609</v>
      </c>
      <c r="F18">
        <f t="shared" ref="F18:F42" si="6">AVERAGE(C18,D18)</f>
        <v>6382.8554690000001</v>
      </c>
      <c r="G18">
        <f>$G$78</f>
        <v>67.878501545174316</v>
      </c>
      <c r="H18">
        <f>$G$79</f>
        <v>201.33220526038102</v>
      </c>
      <c r="I18">
        <f>$E$74</f>
        <v>134.60535340277767</v>
      </c>
      <c r="J18">
        <f t="shared" si="5"/>
        <v>1.219756150466843</v>
      </c>
      <c r="O18">
        <f t="shared" si="3"/>
        <v>1.0123481791796833</v>
      </c>
      <c r="Y18" s="5"/>
    </row>
    <row r="19" spans="2:25" x14ac:dyDescent="0.25">
      <c r="B19" s="1">
        <v>24</v>
      </c>
      <c r="C19">
        <v>6355.7114259999998</v>
      </c>
      <c r="D19">
        <v>6451.6132809999999</v>
      </c>
      <c r="E19" s="5">
        <f t="shared" ref="E7:E42" si="7">D19-C19</f>
        <v>95.901855000000069</v>
      </c>
      <c r="F19">
        <f t="shared" si="6"/>
        <v>6403.6623534999999</v>
      </c>
      <c r="G19">
        <f>$G$78</f>
        <v>67.878501545174316</v>
      </c>
      <c r="H19">
        <f>$G$79</f>
        <v>201.33220526038102</v>
      </c>
      <c r="I19">
        <f>$E$74</f>
        <v>134.60535340277767</v>
      </c>
      <c r="J19">
        <f t="shared" si="5"/>
        <v>1.4864786654592428</v>
      </c>
      <c r="O19">
        <f t="shared" si="3"/>
        <v>1.0150890826489831</v>
      </c>
      <c r="Y19" s="5"/>
    </row>
    <row r="20" spans="2:25" x14ac:dyDescent="0.25">
      <c r="B20" s="1">
        <v>25</v>
      </c>
      <c r="C20">
        <v>6359.2109380000002</v>
      </c>
      <c r="D20">
        <v>6461.8286129999997</v>
      </c>
      <c r="E20" s="5">
        <f t="shared" si="7"/>
        <v>102.61767499999951</v>
      </c>
      <c r="F20">
        <f t="shared" si="6"/>
        <v>6410.5197754999999</v>
      </c>
      <c r="G20">
        <f>$G$78</f>
        <v>67.878501545174316</v>
      </c>
      <c r="H20">
        <f>$G$79</f>
        <v>201.33220526038102</v>
      </c>
      <c r="I20">
        <f>$E$74</f>
        <v>134.60535340277767</v>
      </c>
      <c r="J20">
        <f t="shared" si="5"/>
        <v>1.5880593736818056</v>
      </c>
      <c r="O20">
        <f t="shared" si="3"/>
        <v>1.0161368566006828</v>
      </c>
      <c r="Y20" s="5"/>
    </row>
    <row r="21" spans="2:25" x14ac:dyDescent="0.25">
      <c r="B21" s="1">
        <v>26</v>
      </c>
      <c r="C21">
        <v>6358.9331050000001</v>
      </c>
      <c r="D21">
        <v>6452.8872069999998</v>
      </c>
      <c r="E21" s="5">
        <f t="shared" si="7"/>
        <v>93.954101999999693</v>
      </c>
      <c r="F21">
        <f t="shared" si="6"/>
        <v>6405.9101559999999</v>
      </c>
      <c r="G21">
        <f>$G$78</f>
        <v>67.878501545174316</v>
      </c>
      <c r="H21">
        <f>$G$79</f>
        <v>201.33220526038102</v>
      </c>
      <c r="I21">
        <f>$E$74</f>
        <v>134.60535340277767</v>
      </c>
      <c r="J21">
        <f t="shared" si="5"/>
        <v>1.4560009959275226</v>
      </c>
      <c r="O21">
        <f t="shared" si="3"/>
        <v>1.0147751360878641</v>
      </c>
      <c r="Y21" s="5"/>
    </row>
    <row r="22" spans="2:25" x14ac:dyDescent="0.25">
      <c r="B22" s="1">
        <v>27</v>
      </c>
      <c r="C22">
        <v>10018.234375</v>
      </c>
      <c r="D22">
        <v>10165.347656</v>
      </c>
      <c r="E22" s="5">
        <f t="shared" si="7"/>
        <v>147.11328099999992</v>
      </c>
      <c r="F22">
        <f t="shared" si="6"/>
        <v>10091.791015499999</v>
      </c>
      <c r="G22">
        <f>$G$78</f>
        <v>67.878501545174316</v>
      </c>
      <c r="H22">
        <f>$G$79</f>
        <v>201.33220526038102</v>
      </c>
      <c r="I22">
        <f>$E$74</f>
        <v>134.60535340277767</v>
      </c>
      <c r="J22">
        <f t="shared" si="5"/>
        <v>1.4472036370853258</v>
      </c>
      <c r="O22">
        <f t="shared" si="3"/>
        <v>1.0146845517376908</v>
      </c>
      <c r="Y22" s="5"/>
    </row>
    <row r="23" spans="2:25" x14ac:dyDescent="0.25">
      <c r="B23" s="1">
        <v>28</v>
      </c>
      <c r="C23">
        <v>10023.240234000001</v>
      </c>
      <c r="D23">
        <v>10210.708008</v>
      </c>
      <c r="E23" s="5">
        <f t="shared" si="7"/>
        <v>187.46777399999883</v>
      </c>
      <c r="F23">
        <f t="shared" si="6"/>
        <v>10116.974120999999</v>
      </c>
      <c r="G23">
        <f>$G$78</f>
        <v>67.878501545174316</v>
      </c>
      <c r="H23">
        <f>$G$79</f>
        <v>201.33220526038102</v>
      </c>
      <c r="I23">
        <f>$E$74</f>
        <v>134.60535340277767</v>
      </c>
      <c r="J23">
        <f t="shared" si="5"/>
        <v>1.8359919199836043</v>
      </c>
      <c r="O23">
        <f t="shared" si="3"/>
        <v>1.0187033104688128</v>
      </c>
      <c r="Y23" s="5"/>
    </row>
    <row r="24" spans="2:25" x14ac:dyDescent="0.25">
      <c r="B24" s="1">
        <v>30</v>
      </c>
      <c r="C24">
        <v>10016.051758</v>
      </c>
      <c r="D24">
        <v>10167.476563</v>
      </c>
      <c r="E24" s="5">
        <f t="shared" si="7"/>
        <v>151.42480500000056</v>
      </c>
      <c r="F24">
        <f t="shared" si="6"/>
        <v>10091.764160499999</v>
      </c>
      <c r="G24">
        <f>$G$78</f>
        <v>67.878501545174316</v>
      </c>
      <c r="H24">
        <f>$G$79</f>
        <v>201.33220526038102</v>
      </c>
      <c r="I24">
        <f>$E$74</f>
        <v>134.60535340277767</v>
      </c>
      <c r="J24">
        <f t="shared" si="5"/>
        <v>1.4893056705047509</v>
      </c>
      <c r="O24">
        <f t="shared" si="3"/>
        <v>1.0151182131101764</v>
      </c>
      <c r="Y24" s="5"/>
    </row>
    <row r="25" spans="2:25" x14ac:dyDescent="0.25">
      <c r="B25" s="1">
        <v>31</v>
      </c>
      <c r="C25">
        <v>10027.334961</v>
      </c>
      <c r="D25">
        <v>10138.449219</v>
      </c>
      <c r="E25" s="5">
        <f t="shared" si="7"/>
        <v>111.11425799999961</v>
      </c>
      <c r="F25">
        <f t="shared" si="6"/>
        <v>10082.892090000001</v>
      </c>
      <c r="G25">
        <f>$G$78</f>
        <v>67.878501545174316</v>
      </c>
      <c r="H25">
        <f>$G$79</f>
        <v>201.33220526038102</v>
      </c>
      <c r="I25">
        <f>$E$74</f>
        <v>134.60535340277767</v>
      </c>
      <c r="J25">
        <f t="shared" si="5"/>
        <v>1.0959689751344366</v>
      </c>
      <c r="O25">
        <f t="shared" si="3"/>
        <v>1.0110811355591653</v>
      </c>
      <c r="Y25" s="5"/>
    </row>
    <row r="26" spans="2:25" x14ac:dyDescent="0.25">
      <c r="B26" s="1">
        <v>32</v>
      </c>
      <c r="C26">
        <v>10023.657227</v>
      </c>
      <c r="D26">
        <v>10147.305664</v>
      </c>
      <c r="E26" s="5">
        <f t="shared" si="7"/>
        <v>123.64843699999983</v>
      </c>
      <c r="F26">
        <f t="shared" si="6"/>
        <v>10085.4814455</v>
      </c>
      <c r="G26">
        <f>$G$78</f>
        <v>67.878501545174316</v>
      </c>
      <c r="H26">
        <f>$G$79</f>
        <v>201.33220526038102</v>
      </c>
      <c r="I26">
        <f>$E$74</f>
        <v>134.60535340277767</v>
      </c>
      <c r="J26">
        <f t="shared" si="5"/>
        <v>1.218534664218033</v>
      </c>
      <c r="O26">
        <f t="shared" si="3"/>
        <v>1.0123356609468785</v>
      </c>
      <c r="Y26" s="5"/>
    </row>
    <row r="27" spans="2:25" x14ac:dyDescent="0.25">
      <c r="B27" s="1">
        <v>33</v>
      </c>
      <c r="C27">
        <v>9998.34375</v>
      </c>
      <c r="D27">
        <v>10134.513671999999</v>
      </c>
      <c r="E27" s="5">
        <f t="shared" si="7"/>
        <v>136.16992199999913</v>
      </c>
      <c r="F27">
        <f t="shared" si="6"/>
        <v>10066.428711</v>
      </c>
      <c r="G27">
        <f>$G$78</f>
        <v>67.878501545174316</v>
      </c>
      <c r="H27">
        <f>$G$79</f>
        <v>201.33220526038102</v>
      </c>
      <c r="I27">
        <f>$E$74</f>
        <v>134.60535340277767</v>
      </c>
      <c r="J27">
        <f t="shared" si="5"/>
        <v>1.3436256184272002</v>
      </c>
      <c r="O27">
        <f t="shared" si="3"/>
        <v>1.0136192478879313</v>
      </c>
      <c r="Y27" s="5"/>
    </row>
    <row r="28" spans="2:25" x14ac:dyDescent="0.25">
      <c r="B28" s="1">
        <v>34</v>
      </c>
      <c r="C28">
        <v>9991.3154300000006</v>
      </c>
      <c r="D28">
        <v>10147.370117</v>
      </c>
      <c r="E28" s="5">
        <f t="shared" si="7"/>
        <v>156.05468699999983</v>
      </c>
      <c r="F28">
        <f t="shared" si="6"/>
        <v>10069.3427735</v>
      </c>
      <c r="G28">
        <f>$G$78</f>
        <v>67.878501545174316</v>
      </c>
      <c r="H28">
        <f>$G$79</f>
        <v>201.33220526038102</v>
      </c>
      <c r="I28">
        <f>$E$74</f>
        <v>134.60535340277767</v>
      </c>
      <c r="J28">
        <f t="shared" si="5"/>
        <v>1.5378830692157341</v>
      </c>
      <c r="O28">
        <f t="shared" si="3"/>
        <v>1.0156190331586799</v>
      </c>
      <c r="Y28" s="5"/>
    </row>
    <row r="29" spans="2:25" x14ac:dyDescent="0.25">
      <c r="B29" s="1">
        <v>35</v>
      </c>
      <c r="C29">
        <v>8887.7363280000009</v>
      </c>
      <c r="D29">
        <v>9007.0263670000004</v>
      </c>
      <c r="E29" s="5">
        <f t="shared" si="7"/>
        <v>119.29003899999952</v>
      </c>
      <c r="F29">
        <f t="shared" si="6"/>
        <v>8947.3813475000006</v>
      </c>
      <c r="G29">
        <f>$G$78</f>
        <v>67.878501545174316</v>
      </c>
      <c r="H29">
        <f>$G$79</f>
        <v>201.33220526038102</v>
      </c>
      <c r="I29">
        <f>$E$74</f>
        <v>134.60535340277767</v>
      </c>
      <c r="J29">
        <f t="shared" si="5"/>
        <v>1.3244109003283826</v>
      </c>
      <c r="O29">
        <f t="shared" si="3"/>
        <v>1.0134218697087343</v>
      </c>
      <c r="Y29" s="5"/>
    </row>
    <row r="30" spans="2:25" x14ac:dyDescent="0.25">
      <c r="B30" s="1">
        <v>36</v>
      </c>
      <c r="C30">
        <v>8888.4921880000002</v>
      </c>
      <c r="D30">
        <v>9008.9570309999999</v>
      </c>
      <c r="E30" s="5">
        <f t="shared" si="7"/>
        <v>120.46484299999975</v>
      </c>
      <c r="F30">
        <f t="shared" si="6"/>
        <v>8948.724609500001</v>
      </c>
      <c r="G30">
        <f>$G$78</f>
        <v>67.878501545174316</v>
      </c>
      <c r="H30">
        <f>$G$79</f>
        <v>201.33220526038102</v>
      </c>
      <c r="I30">
        <f>$E$74</f>
        <v>134.60535340277767</v>
      </c>
      <c r="J30">
        <f t="shared" si="5"/>
        <v>1.3371674721666207</v>
      </c>
      <c r="O30">
        <f t="shared" si="3"/>
        <v>1.0135528996878271</v>
      </c>
      <c r="Y30" s="5"/>
    </row>
    <row r="31" spans="2:25" x14ac:dyDescent="0.25">
      <c r="B31" s="1">
        <v>37</v>
      </c>
      <c r="C31">
        <v>8881.5039059999999</v>
      </c>
      <c r="D31">
        <v>9018.5976559999999</v>
      </c>
      <c r="E31" s="5">
        <f t="shared" si="7"/>
        <v>137.09375</v>
      </c>
      <c r="F31">
        <f t="shared" si="6"/>
        <v>8950.0507809999999</v>
      </c>
      <c r="G31">
        <f>$G$78</f>
        <v>67.878501545174316</v>
      </c>
      <c r="H31">
        <f>$G$79</f>
        <v>201.33220526038102</v>
      </c>
      <c r="I31">
        <f>$E$74</f>
        <v>134.60535340277767</v>
      </c>
      <c r="J31">
        <f t="shared" si="5"/>
        <v>1.5201226978874331</v>
      </c>
      <c r="O31">
        <f t="shared" si="3"/>
        <v>1.015435871159994</v>
      </c>
      <c r="Y31" s="5"/>
    </row>
    <row r="32" spans="2:25" x14ac:dyDescent="0.25">
      <c r="B32" s="1">
        <v>38</v>
      </c>
      <c r="C32">
        <v>8902.9882809999999</v>
      </c>
      <c r="D32">
        <v>8991.0292969999991</v>
      </c>
      <c r="E32" s="5">
        <f t="shared" si="7"/>
        <v>88.041015999999217</v>
      </c>
      <c r="F32">
        <f t="shared" si="6"/>
        <v>8947.0087889999995</v>
      </c>
      <c r="G32">
        <f>$G$78</f>
        <v>67.878501545174316</v>
      </c>
      <c r="H32">
        <f>$G$79</f>
        <v>201.33220526038102</v>
      </c>
      <c r="I32">
        <f>$E$74</f>
        <v>134.60535340277767</v>
      </c>
      <c r="J32">
        <f t="shared" si="5"/>
        <v>0.97920953309956971</v>
      </c>
      <c r="O32">
        <f t="shared" si="3"/>
        <v>1.0098889286631871</v>
      </c>
      <c r="Y32" s="5"/>
    </row>
    <row r="33" spans="2:25" x14ac:dyDescent="0.25">
      <c r="B33" s="1">
        <v>39</v>
      </c>
      <c r="C33">
        <v>8899.2421880000002</v>
      </c>
      <c r="D33">
        <v>8987.1005860000005</v>
      </c>
      <c r="E33" s="5">
        <f t="shared" si="7"/>
        <v>87.858398000000307</v>
      </c>
      <c r="F33">
        <f t="shared" si="6"/>
        <v>8943.1713870000003</v>
      </c>
      <c r="G33">
        <f>$G$78</f>
        <v>67.878501545174316</v>
      </c>
      <c r="H33">
        <f>$G$79</f>
        <v>201.33220526038102</v>
      </c>
      <c r="I33">
        <f>$E$74</f>
        <v>134.60535340277767</v>
      </c>
      <c r="J33">
        <f t="shared" si="5"/>
        <v>0.97760559325290164</v>
      </c>
      <c r="O33">
        <f t="shared" si="3"/>
        <v>1.0098725707362444</v>
      </c>
      <c r="Y33" s="5"/>
    </row>
    <row r="34" spans="2:25" x14ac:dyDescent="0.25">
      <c r="B34" s="1">
        <v>40</v>
      </c>
      <c r="C34">
        <v>8893.5820309999999</v>
      </c>
      <c r="D34">
        <v>9018.2011719999991</v>
      </c>
      <c r="E34" s="5">
        <f t="shared" si="7"/>
        <v>124.61914099999922</v>
      </c>
      <c r="F34">
        <f t="shared" si="6"/>
        <v>8955.8916014999995</v>
      </c>
      <c r="G34">
        <f>$G$78</f>
        <v>67.878501545174316</v>
      </c>
      <c r="H34">
        <f>$G$79</f>
        <v>201.33220526038102</v>
      </c>
      <c r="I34">
        <f>$E$74</f>
        <v>134.60535340277767</v>
      </c>
      <c r="J34">
        <f t="shared" si="5"/>
        <v>1.3818625091988492</v>
      </c>
      <c r="O34">
        <f t="shared" si="3"/>
        <v>1.0140122551931965</v>
      </c>
      <c r="Y34" s="5"/>
    </row>
    <row r="35" spans="2:25" x14ac:dyDescent="0.25">
      <c r="B35" s="1">
        <v>41</v>
      </c>
      <c r="C35">
        <v>8899.4511719999991</v>
      </c>
      <c r="D35">
        <v>9009.9013670000004</v>
      </c>
      <c r="E35" s="5">
        <f t="shared" si="7"/>
        <v>110.45019500000126</v>
      </c>
      <c r="F35">
        <f t="shared" si="6"/>
        <v>8954.6762694999998</v>
      </c>
      <c r="G35">
        <f>$G$78</f>
        <v>67.878501545174316</v>
      </c>
      <c r="H35">
        <f>$G$79</f>
        <v>201.33220526038102</v>
      </c>
      <c r="I35">
        <f>$E$74</f>
        <v>134.60535340277767</v>
      </c>
      <c r="J35">
        <f t="shared" si="5"/>
        <v>1.2258757393786823</v>
      </c>
      <c r="O35">
        <f t="shared" si="3"/>
        <v>1.0124108996010346</v>
      </c>
      <c r="Y35" s="5"/>
    </row>
    <row r="36" spans="2:25" x14ac:dyDescent="0.25">
      <c r="B36" s="1">
        <v>42</v>
      </c>
      <c r="C36">
        <v>8877.7373050000006</v>
      </c>
      <c r="D36">
        <v>9015.1376949999994</v>
      </c>
      <c r="E36" s="5">
        <f t="shared" si="7"/>
        <v>137.40038999999888</v>
      </c>
      <c r="F36">
        <f t="shared" si="6"/>
        <v>8946.4375</v>
      </c>
      <c r="G36">
        <f>$G$78</f>
        <v>67.878501545174316</v>
      </c>
      <c r="H36">
        <f>$G$79</f>
        <v>201.33220526038102</v>
      </c>
      <c r="I36">
        <f>$E$74</f>
        <v>134.60535340277767</v>
      </c>
      <c r="J36">
        <f t="shared" si="5"/>
        <v>1.5241075028305364</v>
      </c>
      <c r="O36">
        <f t="shared" si="3"/>
        <v>1.0154769605451845</v>
      </c>
      <c r="Y36" s="5"/>
    </row>
    <row r="37" spans="2:25" x14ac:dyDescent="0.25">
      <c r="B37" s="1">
        <v>43</v>
      </c>
      <c r="C37">
        <v>7860.8432620000003</v>
      </c>
      <c r="D37">
        <v>8014.2431640000004</v>
      </c>
      <c r="E37" s="5">
        <f t="shared" si="7"/>
        <v>153.39990200000011</v>
      </c>
      <c r="F37">
        <f t="shared" si="6"/>
        <v>7937.5432130000008</v>
      </c>
      <c r="G37">
        <f>$G$78</f>
        <v>67.878501545174316</v>
      </c>
      <c r="H37">
        <f>$G$79</f>
        <v>201.33220526038102</v>
      </c>
      <c r="I37">
        <f>$E$74</f>
        <v>134.60535340277767</v>
      </c>
      <c r="J37">
        <f t="shared" si="5"/>
        <v>1.914090936110759</v>
      </c>
      <c r="O37">
        <f t="shared" si="3"/>
        <v>1.0195144333613098</v>
      </c>
      <c r="Y37" s="5"/>
    </row>
    <row r="38" spans="2:25" x14ac:dyDescent="0.25">
      <c r="B38" s="1">
        <v>44</v>
      </c>
      <c r="C38">
        <v>7848.9404299999997</v>
      </c>
      <c r="D38">
        <v>8000.8354490000002</v>
      </c>
      <c r="E38" s="5">
        <f t="shared" si="7"/>
        <v>151.8950190000005</v>
      </c>
      <c r="F38">
        <f t="shared" si="6"/>
        <v>7924.8879395000004</v>
      </c>
      <c r="G38">
        <f>$G$78</f>
        <v>67.878501545174316</v>
      </c>
      <c r="H38">
        <f>$G$79</f>
        <v>201.33220526038102</v>
      </c>
      <c r="I38">
        <f>$E$74</f>
        <v>134.60535340277767</v>
      </c>
      <c r="J38">
        <f t="shared" si="5"/>
        <v>1.8984894761082154</v>
      </c>
      <c r="O38">
        <f t="shared" si="3"/>
        <v>1.0193522960652666</v>
      </c>
      <c r="Y38" s="5"/>
    </row>
    <row r="39" spans="2:25" x14ac:dyDescent="0.25">
      <c r="B39" s="1">
        <v>45</v>
      </c>
      <c r="C39">
        <v>7849.7973629999997</v>
      </c>
      <c r="D39">
        <v>8012.765625</v>
      </c>
      <c r="E39" s="5">
        <f t="shared" si="7"/>
        <v>162.96826200000032</v>
      </c>
      <c r="F39">
        <f t="shared" si="6"/>
        <v>7931.2814939999998</v>
      </c>
      <c r="G39">
        <f>$G$78</f>
        <v>67.878501545174316</v>
      </c>
      <c r="H39">
        <f>$G$79</f>
        <v>201.33220526038102</v>
      </c>
      <c r="I39">
        <f>$E$74</f>
        <v>134.60535340277767</v>
      </c>
      <c r="J39">
        <f t="shared" si="5"/>
        <v>2.0338578416862196</v>
      </c>
      <c r="O39">
        <f t="shared" si="3"/>
        <v>1.0207608240651092</v>
      </c>
      <c r="Y39" s="5"/>
    </row>
    <row r="40" spans="2:25" x14ac:dyDescent="0.25">
      <c r="B40" s="1">
        <v>46</v>
      </c>
      <c r="C40">
        <v>7868.140625</v>
      </c>
      <c r="D40">
        <v>8019.4565430000002</v>
      </c>
      <c r="E40" s="5">
        <f t="shared" si="7"/>
        <v>151.31591800000024</v>
      </c>
      <c r="F40">
        <f t="shared" si="6"/>
        <v>7943.7985840000001</v>
      </c>
      <c r="G40">
        <f>$G$78</f>
        <v>67.878501545174316</v>
      </c>
      <c r="H40">
        <f>$G$79</f>
        <v>201.33220526038102</v>
      </c>
      <c r="I40">
        <f>$E$74</f>
        <v>134.60535340277767</v>
      </c>
      <c r="J40">
        <f t="shared" si="5"/>
        <v>1.8868600034011089</v>
      </c>
      <c r="O40">
        <f t="shared" si="3"/>
        <v>1.0192314709677677</v>
      </c>
      <c r="Y40" s="5"/>
    </row>
    <row r="41" spans="2:25" x14ac:dyDescent="0.25">
      <c r="B41" s="1">
        <v>47</v>
      </c>
      <c r="C41">
        <v>7858.2587890000004</v>
      </c>
      <c r="D41">
        <v>7994.5747069999998</v>
      </c>
      <c r="E41" s="5">
        <f t="shared" si="7"/>
        <v>136.31591799999933</v>
      </c>
      <c r="F41">
        <f t="shared" si="6"/>
        <v>7926.4167479999996</v>
      </c>
      <c r="G41">
        <f>$G$78</f>
        <v>67.878501545174316</v>
      </c>
      <c r="H41">
        <f>$G$79</f>
        <v>201.33220526038102</v>
      </c>
      <c r="I41">
        <f>$E$74</f>
        <v>134.60535340277767</v>
      </c>
      <c r="J41">
        <f t="shared" si="5"/>
        <v>1.7051053119891662</v>
      </c>
      <c r="O41">
        <f t="shared" si="3"/>
        <v>1.0173468349236365</v>
      </c>
      <c r="Y41" s="5"/>
    </row>
    <row r="42" spans="2:25" x14ac:dyDescent="0.25">
      <c r="B42" s="1">
        <v>48</v>
      </c>
      <c r="C42">
        <v>7857.7114259999998</v>
      </c>
      <c r="D42">
        <v>8000.7983400000003</v>
      </c>
      <c r="E42" s="5">
        <f t="shared" si="7"/>
        <v>143.08691400000043</v>
      </c>
      <c r="F42">
        <f t="shared" si="6"/>
        <v>7929.2548829999996</v>
      </c>
      <c r="G42">
        <f>$G$78</f>
        <v>67.878501545174316</v>
      </c>
      <c r="H42">
        <f>$G$79</f>
        <v>201.33220526038102</v>
      </c>
      <c r="I42">
        <f>$E$74</f>
        <v>134.60535340277767</v>
      </c>
      <c r="J42">
        <f t="shared" si="5"/>
        <v>1.7884079552991261</v>
      </c>
      <c r="O42">
        <f t="shared" si="3"/>
        <v>1.0182097440644799</v>
      </c>
      <c r="Y42" s="5"/>
    </row>
    <row r="43" spans="2:25" x14ac:dyDescent="0.25">
      <c r="B43" s="1">
        <v>52</v>
      </c>
      <c r="C43">
        <v>7836.0737300000001</v>
      </c>
      <c r="D43">
        <v>7986.5146480000003</v>
      </c>
      <c r="E43" s="5">
        <f t="shared" ref="E43:E73" si="8">D43-C43</f>
        <v>150.44091800000024</v>
      </c>
      <c r="F43">
        <f t="shared" ref="F43:F45" si="9">AVERAGE(C43,D43)</f>
        <v>7911.2941890000002</v>
      </c>
      <c r="G43">
        <f>$G$78</f>
        <v>67.878501545174316</v>
      </c>
      <c r="H43">
        <f>$G$79</f>
        <v>201.33220526038102</v>
      </c>
      <c r="I43">
        <f>$E$74</f>
        <v>134.60535340277767</v>
      </c>
      <c r="J43">
        <f t="shared" ref="J43:J45" si="10">(E43/D43)*100</f>
        <v>1.8836867473557311</v>
      </c>
      <c r="O43">
        <f t="shared" ref="O43:O73" si="11">D43/C43</f>
        <v>1.0191985072095537</v>
      </c>
      <c r="Y43" s="5"/>
    </row>
    <row r="44" spans="2:25" x14ac:dyDescent="0.25">
      <c r="B44" s="1">
        <v>53</v>
      </c>
      <c r="C44">
        <v>7853.6054690000001</v>
      </c>
      <c r="D44">
        <v>8006.3466799999997</v>
      </c>
      <c r="E44" s="5">
        <f t="shared" si="8"/>
        <v>152.74121099999957</v>
      </c>
      <c r="F44">
        <f t="shared" si="9"/>
        <v>7929.9760745000003</v>
      </c>
      <c r="G44">
        <f>$G$78</f>
        <v>67.878501545174316</v>
      </c>
      <c r="H44">
        <f>$G$79</f>
        <v>201.33220526038102</v>
      </c>
      <c r="I44">
        <f>$E$74</f>
        <v>134.60535340277767</v>
      </c>
      <c r="J44">
        <f t="shared" si="10"/>
        <v>1.9077516513436759</v>
      </c>
      <c r="O44">
        <f t="shared" si="11"/>
        <v>1.0194485464800727</v>
      </c>
      <c r="Y44" s="5"/>
    </row>
    <row r="45" spans="2:25" x14ac:dyDescent="0.25">
      <c r="B45" s="1">
        <v>54</v>
      </c>
      <c r="C45">
        <v>7855.1547849999997</v>
      </c>
      <c r="D45">
        <v>8009.564453</v>
      </c>
      <c r="E45" s="5">
        <f t="shared" si="8"/>
        <v>154.40966800000024</v>
      </c>
      <c r="F45">
        <f t="shared" si="9"/>
        <v>7932.3596189999998</v>
      </c>
      <c r="G45">
        <f>$G$78</f>
        <v>67.878501545174316</v>
      </c>
      <c r="H45">
        <f>$G$79</f>
        <v>201.33220526038102</v>
      </c>
      <c r="I45">
        <f>$E$74</f>
        <v>134.60535340277767</v>
      </c>
      <c r="J45">
        <f t="shared" si="10"/>
        <v>1.9278160367654666</v>
      </c>
      <c r="O45">
        <f t="shared" si="11"/>
        <v>1.0196571133512045</v>
      </c>
      <c r="Y45" s="5"/>
    </row>
    <row r="46" spans="2:25" x14ac:dyDescent="0.25">
      <c r="B46" s="1">
        <v>55</v>
      </c>
      <c r="C46">
        <v>7833.0874020000001</v>
      </c>
      <c r="D46">
        <v>8010.0893550000001</v>
      </c>
      <c r="E46" s="5">
        <f t="shared" si="8"/>
        <v>177.00195299999996</v>
      </c>
      <c r="F46">
        <f>AVERAGE(C46,D46)</f>
        <v>7921.5883785000005</v>
      </c>
      <c r="G46">
        <f>$G$78</f>
        <v>67.878501545174316</v>
      </c>
      <c r="H46">
        <f>$G$79</f>
        <v>201.33220526038102</v>
      </c>
      <c r="I46">
        <f>$E$74</f>
        <v>134.60535340277767</v>
      </c>
      <c r="J46">
        <f t="shared" ref="J46:J73" si="12">(E46/D46)*100</f>
        <v>2.209737559163595</v>
      </c>
      <c r="O46">
        <f t="shared" si="11"/>
        <v>1.0225967034345622</v>
      </c>
      <c r="Y46" s="5"/>
    </row>
    <row r="47" spans="2:25" x14ac:dyDescent="0.25">
      <c r="B47" s="1">
        <v>56</v>
      </c>
      <c r="C47">
        <v>7836.7006840000004</v>
      </c>
      <c r="D47">
        <v>7995.4165039999998</v>
      </c>
      <c r="E47" s="5">
        <f t="shared" si="8"/>
        <v>158.71581999999944</v>
      </c>
      <c r="F47">
        <f t="shared" ref="F47:F73" si="13">AVERAGE(C47,D47)</f>
        <v>7916.0585940000001</v>
      </c>
      <c r="G47">
        <f>$G$78</f>
        <v>67.878501545174316</v>
      </c>
      <c r="H47">
        <f>$G$79</f>
        <v>201.33220526038102</v>
      </c>
      <c r="I47">
        <f>$E$74</f>
        <v>134.60535340277767</v>
      </c>
      <c r="J47">
        <f t="shared" si="12"/>
        <v>1.9850850786897225</v>
      </c>
      <c r="O47">
        <f t="shared" si="11"/>
        <v>1.0202528878414414</v>
      </c>
      <c r="Y47" s="5"/>
    </row>
    <row r="48" spans="2:25" x14ac:dyDescent="0.25">
      <c r="B48" s="1">
        <v>57</v>
      </c>
      <c r="C48">
        <v>7858.5483400000003</v>
      </c>
      <c r="D48">
        <v>8005.6274409999996</v>
      </c>
      <c r="E48" s="5">
        <f t="shared" si="8"/>
        <v>147.07910099999935</v>
      </c>
      <c r="F48">
        <f t="shared" si="13"/>
        <v>7932.0878905</v>
      </c>
      <c r="G48">
        <f>$G$78</f>
        <v>67.878501545174316</v>
      </c>
      <c r="H48">
        <f>$G$79</f>
        <v>201.33220526038102</v>
      </c>
      <c r="I48">
        <f>$E$74</f>
        <v>134.60535340277767</v>
      </c>
      <c r="J48">
        <f>(E48/D48)*100</f>
        <v>1.8371964231903775</v>
      </c>
      <c r="O48">
        <f t="shared" si="11"/>
        <v>1.0187158104317267</v>
      </c>
      <c r="Y48" s="5"/>
    </row>
    <row r="49" spans="2:25" x14ac:dyDescent="0.25">
      <c r="B49" s="1">
        <v>61</v>
      </c>
      <c r="C49">
        <v>6810.5634769999997</v>
      </c>
      <c r="D49">
        <v>6934.3896480000003</v>
      </c>
      <c r="E49" s="5">
        <f t="shared" si="8"/>
        <v>123.82617100000061</v>
      </c>
      <c r="F49">
        <f t="shared" si="13"/>
        <v>6872.4765625</v>
      </c>
      <c r="G49">
        <f>$G$78</f>
        <v>67.878501545174316</v>
      </c>
      <c r="H49">
        <f>$G$79</f>
        <v>201.33220526038102</v>
      </c>
      <c r="I49">
        <f>$E$74</f>
        <v>134.60535340277767</v>
      </c>
      <c r="J49">
        <f t="shared" si="12"/>
        <v>1.7856823352249072</v>
      </c>
      <c r="O49">
        <f t="shared" si="11"/>
        <v>1.018181486953051</v>
      </c>
      <c r="Y49" s="5"/>
    </row>
    <row r="50" spans="2:25" x14ac:dyDescent="0.25">
      <c r="B50" s="1">
        <v>62</v>
      </c>
      <c r="C50">
        <v>6815.8359380000002</v>
      </c>
      <c r="D50">
        <v>6935.357422</v>
      </c>
      <c r="E50" s="5">
        <f t="shared" si="8"/>
        <v>119.52148399999987</v>
      </c>
      <c r="F50">
        <f t="shared" si="13"/>
        <v>6875.5966800000006</v>
      </c>
      <c r="G50">
        <f>$G$78</f>
        <v>67.878501545174316</v>
      </c>
      <c r="H50">
        <f>$G$79</f>
        <v>201.33220526038102</v>
      </c>
      <c r="I50">
        <f>$E$74</f>
        <v>134.60535340277767</v>
      </c>
      <c r="J50">
        <f t="shared" si="12"/>
        <v>1.7233644458014477</v>
      </c>
      <c r="O50">
        <f t="shared" si="11"/>
        <v>1.0175358510808099</v>
      </c>
      <c r="Y50" s="5"/>
    </row>
    <row r="51" spans="2:25" s="10" customFormat="1" x14ac:dyDescent="0.25">
      <c r="B51" s="1">
        <v>63</v>
      </c>
      <c r="C51" s="10">
        <v>6816.9658200000003</v>
      </c>
      <c r="D51" s="10">
        <v>6957.1245120000003</v>
      </c>
      <c r="E51" s="5">
        <f t="shared" si="8"/>
        <v>140.15869199999997</v>
      </c>
      <c r="F51">
        <f t="shared" si="13"/>
        <v>6887.0451659999999</v>
      </c>
      <c r="G51">
        <f>$G$78</f>
        <v>67.878501545174316</v>
      </c>
      <c r="H51">
        <f>$G$79</f>
        <v>201.33220526038102</v>
      </c>
      <c r="I51">
        <f>$E$74</f>
        <v>134.60535340277767</v>
      </c>
      <c r="J51">
        <f t="shared" si="12"/>
        <v>2.0146066346555558</v>
      </c>
      <c r="O51">
        <f t="shared" si="11"/>
        <v>1.0205602750110312</v>
      </c>
      <c r="Y51" s="2"/>
    </row>
    <row r="52" spans="2:25" s="10" customFormat="1" x14ac:dyDescent="0.25">
      <c r="B52" s="1">
        <v>64</v>
      </c>
      <c r="C52" s="10">
        <v>6829.1850590000004</v>
      </c>
      <c r="D52" s="10">
        <v>6949.5664059999999</v>
      </c>
      <c r="E52" s="5">
        <f t="shared" si="8"/>
        <v>120.38134699999955</v>
      </c>
      <c r="F52">
        <f t="shared" si="13"/>
        <v>6889.3757325000006</v>
      </c>
      <c r="G52">
        <f>$G$78</f>
        <v>67.878501545174316</v>
      </c>
      <c r="H52">
        <f>$G$79</f>
        <v>201.33220526038102</v>
      </c>
      <c r="I52">
        <f>$E$74</f>
        <v>134.60535340277767</v>
      </c>
      <c r="J52">
        <f t="shared" si="12"/>
        <v>1.7322137809355518</v>
      </c>
      <c r="O52">
        <f t="shared" si="11"/>
        <v>1.0176274835079118</v>
      </c>
      <c r="Y52" s="2"/>
    </row>
    <row r="53" spans="2:25" s="10" customFormat="1" x14ac:dyDescent="0.25">
      <c r="B53" s="1">
        <v>65</v>
      </c>
      <c r="C53" s="10">
        <v>6807.6044920000004</v>
      </c>
      <c r="D53" s="10">
        <v>6959.169922</v>
      </c>
      <c r="E53" s="5">
        <f t="shared" si="8"/>
        <v>151.56542999999965</v>
      </c>
      <c r="F53">
        <f t="shared" si="13"/>
        <v>6883.3872069999998</v>
      </c>
      <c r="G53">
        <f>$G$78</f>
        <v>67.878501545174316</v>
      </c>
      <c r="H53">
        <f>$G$79</f>
        <v>201.33220526038102</v>
      </c>
      <c r="I53">
        <f>$E$74</f>
        <v>134.60535340277767</v>
      </c>
      <c r="J53">
        <f t="shared" si="12"/>
        <v>2.1779239722377861</v>
      </c>
      <c r="O53">
        <f t="shared" si="11"/>
        <v>1.0222641356703541</v>
      </c>
      <c r="Y53" s="2"/>
    </row>
    <row r="54" spans="2:25" s="10" customFormat="1" x14ac:dyDescent="0.25">
      <c r="B54" s="1">
        <v>66</v>
      </c>
      <c r="C54" s="10">
        <v>6812.4565430000002</v>
      </c>
      <c r="D54" s="10">
        <v>6991.439453</v>
      </c>
      <c r="E54" s="5">
        <f t="shared" si="8"/>
        <v>178.98290999999972</v>
      </c>
      <c r="F54">
        <f t="shared" si="13"/>
        <v>6901.9479979999996</v>
      </c>
      <c r="G54">
        <f>$G$78</f>
        <v>67.878501545174316</v>
      </c>
      <c r="H54">
        <f>$G$79</f>
        <v>201.33220526038102</v>
      </c>
      <c r="I54">
        <f>$E$74</f>
        <v>134.60535340277767</v>
      </c>
      <c r="J54">
        <f t="shared" si="12"/>
        <v>2.5600294646505</v>
      </c>
      <c r="O54">
        <f t="shared" si="11"/>
        <v>1.0262728883289407</v>
      </c>
      <c r="Y54" s="2"/>
    </row>
    <row r="55" spans="2:25" s="10" customFormat="1" x14ac:dyDescent="0.25">
      <c r="B55" s="1">
        <v>67</v>
      </c>
      <c r="C55" s="10">
        <v>6813.0356449999999</v>
      </c>
      <c r="D55" s="10">
        <v>6987.5854490000002</v>
      </c>
      <c r="E55" s="5">
        <f t="shared" si="8"/>
        <v>174.54980400000022</v>
      </c>
      <c r="F55">
        <f t="shared" si="13"/>
        <v>6900.310547</v>
      </c>
      <c r="G55">
        <f>$G$78</f>
        <v>67.878501545174316</v>
      </c>
      <c r="H55">
        <f>$G$79</f>
        <v>201.33220526038102</v>
      </c>
      <c r="I55">
        <f>$E$74</f>
        <v>134.60535340277767</v>
      </c>
      <c r="J55">
        <f t="shared" ref="J55:J59" si="14">(E55/D55)*100</f>
        <v>2.4979988477275823</v>
      </c>
      <c r="O55">
        <f t="shared" si="11"/>
        <v>1.0256199751616006</v>
      </c>
      <c r="Y55" s="2"/>
    </row>
    <row r="56" spans="2:25" s="10" customFormat="1" x14ac:dyDescent="0.25">
      <c r="B56" s="1">
        <v>68</v>
      </c>
      <c r="C56" s="10">
        <v>6812.623047</v>
      </c>
      <c r="D56" s="10">
        <v>6977.2783200000003</v>
      </c>
      <c r="E56" s="5">
        <f t="shared" si="8"/>
        <v>164.65527300000031</v>
      </c>
      <c r="F56">
        <f t="shared" si="13"/>
        <v>6894.9506835000002</v>
      </c>
      <c r="G56">
        <f>$G$78</f>
        <v>67.878501545174316</v>
      </c>
      <c r="H56">
        <f>$G$79</f>
        <v>201.33220526038102</v>
      </c>
      <c r="I56">
        <f>$E$74</f>
        <v>134.60535340277767</v>
      </c>
      <c r="J56">
        <f t="shared" si="14"/>
        <v>2.359878242609653</v>
      </c>
      <c r="O56">
        <f t="shared" si="11"/>
        <v>1.024169144816035</v>
      </c>
      <c r="Y56" s="2"/>
    </row>
    <row r="57" spans="2:25" s="10" customFormat="1" x14ac:dyDescent="0.25">
      <c r="B57" s="1">
        <v>69</v>
      </c>
      <c r="C57" s="10">
        <v>5848.7910160000001</v>
      </c>
      <c r="D57" s="10">
        <v>5999.7915039999998</v>
      </c>
      <c r="E57" s="5">
        <f t="shared" si="8"/>
        <v>151.00048799999968</v>
      </c>
      <c r="F57">
        <f t="shared" si="13"/>
        <v>5924.29126</v>
      </c>
      <c r="G57">
        <f>$G$78</f>
        <v>67.878501545174316</v>
      </c>
      <c r="H57">
        <f>$G$79</f>
        <v>201.33220526038102</v>
      </c>
      <c r="I57">
        <f>$E$74</f>
        <v>134.60535340277767</v>
      </c>
      <c r="J57">
        <f t="shared" si="14"/>
        <v>2.5167622558105429</v>
      </c>
      <c r="O57">
        <f t="shared" si="11"/>
        <v>1.0258173847530065</v>
      </c>
      <c r="Y57" s="2"/>
    </row>
    <row r="58" spans="2:25" s="10" customFormat="1" x14ac:dyDescent="0.25">
      <c r="B58" s="1">
        <v>70</v>
      </c>
      <c r="C58" s="10">
        <v>5848.2929690000001</v>
      </c>
      <c r="D58" s="10">
        <v>6029.1586909999996</v>
      </c>
      <c r="E58" s="5">
        <f t="shared" si="8"/>
        <v>180.86572199999955</v>
      </c>
      <c r="F58">
        <f t="shared" si="13"/>
        <v>5938.7258299999994</v>
      </c>
      <c r="G58">
        <f>$G$78</f>
        <v>67.878501545174316</v>
      </c>
      <c r="H58">
        <f>$G$79</f>
        <v>201.33220526038102</v>
      </c>
      <c r="I58">
        <f>$E$74</f>
        <v>134.60535340277767</v>
      </c>
      <c r="J58">
        <f t="shared" si="14"/>
        <v>2.9998500830635968</v>
      </c>
      <c r="O58">
        <f t="shared" si="11"/>
        <v>1.0309262417185174</v>
      </c>
      <c r="Y58" s="2"/>
    </row>
    <row r="59" spans="2:25" s="10" customFormat="1" x14ac:dyDescent="0.25">
      <c r="B59" s="1">
        <v>71</v>
      </c>
      <c r="C59" s="10">
        <v>5849.2143550000001</v>
      </c>
      <c r="D59" s="10">
        <v>6029.7329099999997</v>
      </c>
      <c r="E59" s="5">
        <f t="shared" si="8"/>
        <v>180.51855499999965</v>
      </c>
      <c r="F59">
        <f t="shared" si="13"/>
        <v>5939.4736324999994</v>
      </c>
      <c r="G59">
        <f>$G$78</f>
        <v>67.878501545174316</v>
      </c>
      <c r="H59">
        <f>$G$79</f>
        <v>201.33220526038102</v>
      </c>
      <c r="I59">
        <f>$E$74</f>
        <v>134.60535340277767</v>
      </c>
      <c r="J59">
        <f t="shared" si="14"/>
        <v>2.9938068185511</v>
      </c>
      <c r="O59">
        <f t="shared" si="11"/>
        <v>1.0308620173657492</v>
      </c>
      <c r="Y59" s="2"/>
    </row>
    <row r="60" spans="2:25" s="10" customFormat="1" x14ac:dyDescent="0.25">
      <c r="B60" s="1">
        <v>72</v>
      </c>
      <c r="C60" s="10">
        <v>5862.0737300000001</v>
      </c>
      <c r="D60" s="10">
        <v>5983.7929690000001</v>
      </c>
      <c r="E60" s="5">
        <f t="shared" si="8"/>
        <v>121.71923900000002</v>
      </c>
      <c r="F60">
        <f t="shared" si="13"/>
        <v>5922.9333495000001</v>
      </c>
      <c r="G60">
        <f>$G$78</f>
        <v>67.878501545174316</v>
      </c>
      <c r="H60">
        <f>$G$79</f>
        <v>201.33220526038102</v>
      </c>
      <c r="I60">
        <f>$E$74</f>
        <v>134.60535340277767</v>
      </c>
      <c r="J60">
        <f t="shared" si="12"/>
        <v>2.034148568150437</v>
      </c>
      <c r="O60">
        <f t="shared" si="11"/>
        <v>1.0207638533062258</v>
      </c>
      <c r="Y60" s="2"/>
    </row>
    <row r="61" spans="2:25" s="10" customFormat="1" x14ac:dyDescent="0.25">
      <c r="B61" s="1">
        <v>73</v>
      </c>
      <c r="C61" s="10">
        <v>5838.3154299999997</v>
      </c>
      <c r="D61" s="10">
        <v>6004.2753910000001</v>
      </c>
      <c r="E61" s="5">
        <f t="shared" si="8"/>
        <v>165.95996100000048</v>
      </c>
      <c r="F61">
        <f t="shared" si="13"/>
        <v>5921.2954104999999</v>
      </c>
      <c r="G61">
        <f>$G$78</f>
        <v>67.878501545174316</v>
      </c>
      <c r="H61">
        <f>$G$79</f>
        <v>201.33220526038102</v>
      </c>
      <c r="I61">
        <f>$E$74</f>
        <v>134.60535340277767</v>
      </c>
      <c r="J61">
        <f t="shared" si="12"/>
        <v>2.764029798645864</v>
      </c>
      <c r="O61">
        <f t="shared" si="11"/>
        <v>1.0284260011282056</v>
      </c>
      <c r="Y61" s="2"/>
    </row>
    <row r="62" spans="2:25" s="10" customFormat="1" x14ac:dyDescent="0.25">
      <c r="B62" s="1">
        <v>74</v>
      </c>
      <c r="C62" s="10">
        <v>5848.3232420000004</v>
      </c>
      <c r="D62" s="10">
        <v>6015.9345700000003</v>
      </c>
      <c r="E62" s="5">
        <f t="shared" si="8"/>
        <v>167.61132799999996</v>
      </c>
      <c r="F62">
        <f t="shared" si="13"/>
        <v>5932.1289059999999</v>
      </c>
      <c r="G62">
        <f>$G$78</f>
        <v>67.878501545174316</v>
      </c>
      <c r="H62">
        <f>$G$79</f>
        <v>201.33220526038102</v>
      </c>
      <c r="I62">
        <f>$E$74</f>
        <v>134.60535340277767</v>
      </c>
      <c r="J62">
        <f t="shared" si="12"/>
        <v>2.78612285505625</v>
      </c>
      <c r="O62">
        <f t="shared" si="11"/>
        <v>1.028659723661697</v>
      </c>
      <c r="Y62" s="2"/>
    </row>
    <row r="63" spans="2:25" s="10" customFormat="1" x14ac:dyDescent="0.25">
      <c r="B63" s="1">
        <v>75</v>
      </c>
      <c r="C63" s="10">
        <v>5835.2416990000002</v>
      </c>
      <c r="D63" s="10">
        <v>6021.8398440000001</v>
      </c>
      <c r="E63" s="5">
        <f t="shared" si="8"/>
        <v>186.59814499999993</v>
      </c>
      <c r="F63">
        <f t="shared" ref="F63:F72" si="15">AVERAGE(C63,D63)</f>
        <v>5928.5407715000001</v>
      </c>
      <c r="G63">
        <f>$G$78</f>
        <v>67.878501545174316</v>
      </c>
      <c r="H63">
        <f>$G$79</f>
        <v>201.33220526038102</v>
      </c>
      <c r="I63">
        <f>$E$74</f>
        <v>134.60535340277767</v>
      </c>
      <c r="J63">
        <f t="shared" ref="J63:J72" si="16">(E63/D63)*100</f>
        <v>3.0986899325448074</v>
      </c>
      <c r="O63">
        <f t="shared" si="11"/>
        <v>1.031977791945101</v>
      </c>
      <c r="Y63" s="2"/>
    </row>
    <row r="64" spans="2:25" s="10" customFormat="1" x14ac:dyDescent="0.25">
      <c r="B64" s="1">
        <v>76</v>
      </c>
      <c r="C64" s="10">
        <v>5823.1318359999996</v>
      </c>
      <c r="D64" s="10">
        <v>6010.9868159999996</v>
      </c>
      <c r="E64" s="5">
        <f t="shared" si="8"/>
        <v>187.85498000000007</v>
      </c>
      <c r="F64">
        <f t="shared" si="15"/>
        <v>5917.0593259999996</v>
      </c>
      <c r="G64">
        <f>$G$78</f>
        <v>67.878501545174316</v>
      </c>
      <c r="H64">
        <f>$G$79</f>
        <v>201.33220526038102</v>
      </c>
      <c r="I64">
        <f>$E$74</f>
        <v>134.60535340277767</v>
      </c>
      <c r="J64">
        <f t="shared" si="16"/>
        <v>3.1251936786813288</v>
      </c>
      <c r="O64">
        <f t="shared" si="11"/>
        <v>1.0322601282764432</v>
      </c>
      <c r="Y64" s="2"/>
    </row>
    <row r="65" spans="1:33" s="10" customFormat="1" x14ac:dyDescent="0.25">
      <c r="B65" s="1">
        <v>78</v>
      </c>
      <c r="C65" s="10">
        <v>5096.8862300000001</v>
      </c>
      <c r="D65" s="10">
        <v>5175.1362300000001</v>
      </c>
      <c r="E65" s="5">
        <f t="shared" ref="E65:E66" si="17">D65-C65</f>
        <v>78.25</v>
      </c>
      <c r="F65">
        <f t="shared" ref="F65:F66" si="18">AVERAGE(C65,D65)</f>
        <v>5136.0112300000001</v>
      </c>
      <c r="G65">
        <f>$G$78</f>
        <v>67.878501545174316</v>
      </c>
      <c r="H65">
        <f>$G$79</f>
        <v>201.33220526038102</v>
      </c>
      <c r="I65">
        <f>$E$74</f>
        <v>134.60535340277767</v>
      </c>
      <c r="J65">
        <f t="shared" ref="J65:J66" si="19">(E65/D65)*100</f>
        <v>1.5120374908468834</v>
      </c>
      <c r="O65">
        <f t="shared" si="11"/>
        <v>1.0153525106249037</v>
      </c>
      <c r="Y65" s="2"/>
    </row>
    <row r="66" spans="1:33" s="10" customFormat="1" x14ac:dyDescent="0.25">
      <c r="B66" s="1">
        <v>79</v>
      </c>
      <c r="C66" s="10">
        <v>5098.6728519999997</v>
      </c>
      <c r="D66" s="10">
        <v>5198.4589839999999</v>
      </c>
      <c r="E66" s="5">
        <f t="shared" si="17"/>
        <v>99.78613200000018</v>
      </c>
      <c r="F66">
        <f t="shared" si="18"/>
        <v>5148.5659180000002</v>
      </c>
      <c r="G66">
        <f>$G$78</f>
        <v>67.878501545174316</v>
      </c>
      <c r="H66">
        <f>$G$79</f>
        <v>201.33220526038102</v>
      </c>
      <c r="I66">
        <f>$E$74</f>
        <v>134.60535340277767</v>
      </c>
      <c r="J66">
        <f t="shared" si="19"/>
        <v>1.9195329290300347</v>
      </c>
      <c r="O66">
        <f t="shared" si="11"/>
        <v>1.0195710011009744</v>
      </c>
      <c r="Y66" s="2"/>
    </row>
    <row r="67" spans="1:33" s="10" customFormat="1" x14ac:dyDescent="0.25">
      <c r="B67" s="1">
        <v>80</v>
      </c>
      <c r="C67" s="10">
        <v>5082.2084960000002</v>
      </c>
      <c r="D67" s="10">
        <v>5216.8022460000002</v>
      </c>
      <c r="E67" s="5">
        <f t="shared" si="8"/>
        <v>134.59375</v>
      </c>
      <c r="F67">
        <f t="shared" si="15"/>
        <v>5149.5053710000002</v>
      </c>
      <c r="G67">
        <f>$G$78</f>
        <v>67.878501545174316</v>
      </c>
      <c r="H67">
        <f>$G$79</f>
        <v>201.33220526038102</v>
      </c>
      <c r="I67">
        <f>$E$74</f>
        <v>134.60535340277767</v>
      </c>
      <c r="J67">
        <f t="shared" si="16"/>
        <v>2.580004831565164</v>
      </c>
      <c r="O67">
        <f t="shared" si="11"/>
        <v>1.02648331923138</v>
      </c>
      <c r="Y67" s="2"/>
    </row>
    <row r="68" spans="1:33" s="10" customFormat="1" x14ac:dyDescent="0.25">
      <c r="B68" s="1">
        <v>81</v>
      </c>
      <c r="C68" s="10">
        <v>5092.0771480000003</v>
      </c>
      <c r="D68" s="10">
        <v>5131.4804690000001</v>
      </c>
      <c r="E68" s="5">
        <f t="shared" si="8"/>
        <v>39.403320999999778</v>
      </c>
      <c r="F68">
        <f t="shared" si="15"/>
        <v>5111.7788085000002</v>
      </c>
      <c r="G68">
        <f>$G$78</f>
        <v>67.878501545174316</v>
      </c>
      <c r="H68">
        <f>$G$79</f>
        <v>201.33220526038102</v>
      </c>
      <c r="I68">
        <f>$E$74</f>
        <v>134.60535340277767</v>
      </c>
      <c r="J68">
        <f t="shared" si="16"/>
        <v>0.7678743247302765</v>
      </c>
      <c r="O68">
        <f t="shared" si="11"/>
        <v>1.0077381626112001</v>
      </c>
      <c r="Y68" s="2"/>
    </row>
    <row r="69" spans="1:33" s="10" customFormat="1" x14ac:dyDescent="0.25">
      <c r="B69" s="1">
        <v>82</v>
      </c>
      <c r="C69" s="10">
        <v>5096.6459960000002</v>
      </c>
      <c r="D69" s="10">
        <v>5145.783203</v>
      </c>
      <c r="E69" s="5">
        <f t="shared" si="8"/>
        <v>49.137206999999762</v>
      </c>
      <c r="F69">
        <f t="shared" si="15"/>
        <v>5121.2145995000001</v>
      </c>
      <c r="G69">
        <f>$G$78</f>
        <v>67.878501545174316</v>
      </c>
      <c r="H69">
        <f>$G$79</f>
        <v>201.33220526038102</v>
      </c>
      <c r="I69">
        <f>$E$74</f>
        <v>134.60535340277767</v>
      </c>
      <c r="J69">
        <f t="shared" si="16"/>
        <v>0.95490239408750621</v>
      </c>
      <c r="O69">
        <f t="shared" si="11"/>
        <v>1.0096410869106005</v>
      </c>
      <c r="Y69" s="2"/>
    </row>
    <row r="70" spans="1:33" s="10" customFormat="1" x14ac:dyDescent="0.25">
      <c r="B70" s="1">
        <v>83</v>
      </c>
      <c r="C70" s="10">
        <v>5090.8110349999997</v>
      </c>
      <c r="D70" s="10">
        <v>5148.0361329999996</v>
      </c>
      <c r="E70" s="5">
        <f t="shared" si="8"/>
        <v>57.225097999999889</v>
      </c>
      <c r="F70">
        <f t="shared" si="15"/>
        <v>5119.4235840000001</v>
      </c>
      <c r="G70">
        <f>$G$78</f>
        <v>67.878501545174316</v>
      </c>
      <c r="H70">
        <f>$G$79</f>
        <v>201.33220526038102</v>
      </c>
      <c r="I70">
        <f>$E$74</f>
        <v>134.60535340277767</v>
      </c>
      <c r="J70">
        <f t="shared" si="16"/>
        <v>1.1115908381678776</v>
      </c>
      <c r="O70">
        <f t="shared" si="11"/>
        <v>1.0112408607600183</v>
      </c>
      <c r="Y70" s="2"/>
    </row>
    <row r="71" spans="1:33" s="10" customFormat="1" x14ac:dyDescent="0.25">
      <c r="B71" s="1">
        <v>84</v>
      </c>
      <c r="C71" s="10">
        <v>5083.9892579999996</v>
      </c>
      <c r="D71" s="10">
        <v>5229.0346680000002</v>
      </c>
      <c r="E71" s="5">
        <f t="shared" si="8"/>
        <v>145.04541000000063</v>
      </c>
      <c r="F71">
        <f t="shared" si="15"/>
        <v>5156.5119629999999</v>
      </c>
      <c r="G71">
        <f>$G$78</f>
        <v>67.878501545174316</v>
      </c>
      <c r="H71">
        <f>$G$79</f>
        <v>201.33220526038102</v>
      </c>
      <c r="I71">
        <f>$E$74</f>
        <v>134.60535340277767</v>
      </c>
      <c r="J71">
        <f t="shared" si="16"/>
        <v>2.7738467845247152</v>
      </c>
      <c r="O71">
        <f t="shared" si="11"/>
        <v>1.0285298419487732</v>
      </c>
      <c r="Y71" s="2"/>
    </row>
    <row r="72" spans="1:33" s="10" customFormat="1" x14ac:dyDescent="0.25">
      <c r="B72" s="1">
        <v>85</v>
      </c>
      <c r="C72" s="10">
        <v>5078.919922</v>
      </c>
      <c r="D72" s="10">
        <v>5233.2172849999997</v>
      </c>
      <c r="E72" s="5">
        <f t="shared" si="8"/>
        <v>154.29736299999968</v>
      </c>
      <c r="F72">
        <f t="shared" si="15"/>
        <v>5156.0686034999999</v>
      </c>
      <c r="G72">
        <f>$G$78</f>
        <v>67.878501545174316</v>
      </c>
      <c r="H72">
        <f>$G$79</f>
        <v>201.33220526038102</v>
      </c>
      <c r="I72">
        <f>$E$74</f>
        <v>134.60535340277767</v>
      </c>
      <c r="J72">
        <f t="shared" si="16"/>
        <v>2.9484226355795138</v>
      </c>
      <c r="O72">
        <f t="shared" si="11"/>
        <v>1.0303799558507785</v>
      </c>
      <c r="Y72" s="2"/>
    </row>
    <row r="73" spans="1:33" s="10" customFormat="1" x14ac:dyDescent="0.25">
      <c r="B73" s="20">
        <v>86</v>
      </c>
      <c r="C73" s="10">
        <v>5083.4130859999996</v>
      </c>
      <c r="D73" s="10">
        <v>5205.2172849999997</v>
      </c>
      <c r="E73" s="5">
        <f t="shared" si="8"/>
        <v>121.80419900000015</v>
      </c>
      <c r="F73">
        <f t="shared" si="13"/>
        <v>5144.3151854999996</v>
      </c>
      <c r="G73">
        <f>$G$78</f>
        <v>67.878501545174316</v>
      </c>
      <c r="H73">
        <f>$G$79</f>
        <v>201.33220526038102</v>
      </c>
      <c r="I73">
        <f>$E$74</f>
        <v>134.60535340277767</v>
      </c>
      <c r="J73" s="18">
        <f t="shared" si="12"/>
        <v>2.3400406232993625</v>
      </c>
      <c r="O73">
        <f t="shared" si="11"/>
        <v>1.0239611058435238</v>
      </c>
      <c r="Y73" s="2"/>
    </row>
    <row r="74" spans="1:33" s="9" customFormat="1" x14ac:dyDescent="0.25">
      <c r="B74" s="1">
        <f>COUNT(B2:B73)</f>
        <v>72</v>
      </c>
      <c r="E74" s="14">
        <f>AVERAGE(E2:E73)</f>
        <v>134.60535340277767</v>
      </c>
      <c r="F74" s="9" t="s">
        <v>0</v>
      </c>
      <c r="J74"/>
    </row>
    <row r="75" spans="1:33" x14ac:dyDescent="0.25">
      <c r="A75" s="2"/>
      <c r="E75" s="2">
        <f>STDEV(E2:E73)</f>
        <v>34.044312172246606</v>
      </c>
      <c r="F75" t="s">
        <v>1</v>
      </c>
      <c r="G75" s="10"/>
      <c r="H75" s="10"/>
    </row>
    <row r="77" spans="1:33" ht="15.75" thickBot="1" x14ac:dyDescent="0.3">
      <c r="F77" t="s">
        <v>4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s="7" t="s">
        <v>2</v>
      </c>
      <c r="G78" s="3">
        <f>E74-(1.96*E75)</f>
        <v>67.878501545174316</v>
      </c>
      <c r="H78" t="s">
        <v>17</v>
      </c>
      <c r="I78" s="1" t="s">
        <v>24</v>
      </c>
      <c r="J78" s="15">
        <f>E75/E74</f>
        <v>0.25291945165342938</v>
      </c>
      <c r="K78">
        <f>J78*1+0</f>
        <v>0.25291945165342938</v>
      </c>
      <c r="L78">
        <f>E74/800</f>
        <v>0.16825669175347208</v>
      </c>
      <c r="M78" t="s">
        <v>25</v>
      </c>
      <c r="N78">
        <f>Q85</f>
        <v>0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8" t="s">
        <v>3</v>
      </c>
      <c r="G79" s="4">
        <f>E74+(1.96*E75)</f>
        <v>201.33220526038102</v>
      </c>
      <c r="H79" t="s">
        <v>18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t="s">
        <v>7</v>
      </c>
      <c r="P81">
        <f>(G78-G79)/2</f>
        <v>-66.72685185760335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11" t="s">
        <v>8</v>
      </c>
      <c r="G82">
        <f>((E75)^2)/B74</f>
        <v>16.09743321224137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x14ac:dyDescent="0.25">
      <c r="F83" s="11" t="s">
        <v>9</v>
      </c>
      <c r="G83">
        <f>((E75)^2)/(2*(B74-1))</f>
        <v>8.1620788118406935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F84" s="12" t="s">
        <v>10</v>
      </c>
      <c r="G84" s="10" t="s">
        <v>11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x14ac:dyDescent="0.25">
      <c r="E85" s="11" t="s">
        <v>14</v>
      </c>
      <c r="F85" s="12" t="s">
        <v>12</v>
      </c>
      <c r="G85" s="10">
        <f>E75/(SQRT(B74))</f>
        <v>4.0121606663045499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13" t="s">
        <v>21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" customHeight="1" x14ac:dyDescent="0.25">
      <c r="F87" s="22" t="s">
        <v>15</v>
      </c>
      <c r="G87" s="3">
        <f>E74+(1.984*G85)</f>
        <v>142.5654801647259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3"/>
      <c r="G88" s="4">
        <f>E74-(1.984*G85)</f>
        <v>126.64522664082943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F89" s="24" t="s">
        <v>13</v>
      </c>
      <c r="G89" s="26">
        <f>1.71*G85</f>
        <v>6.86079473938078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5"/>
      <c r="G90" s="27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E91" t="s">
        <v>17</v>
      </c>
      <c r="F91" s="28" t="s">
        <v>16</v>
      </c>
      <c r="G91" s="3">
        <f>G78-(1.984*G89)</f>
        <v>54.266684782242848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ht="15.75" thickBot="1" x14ac:dyDescent="0.3">
      <c r="F92" s="29"/>
      <c r="G92" s="4">
        <f>G78+(1.984*G89)</f>
        <v>81.490318308105785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E93" t="s">
        <v>18</v>
      </c>
      <c r="F93" s="28" t="s">
        <v>19</v>
      </c>
      <c r="G93" s="3">
        <f>G79-(1.984*G89)</f>
        <v>187.72038849744956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ht="15.75" thickBot="1" x14ac:dyDescent="0.3">
      <c r="F94" s="29"/>
      <c r="G94" s="4">
        <f>G79+(1.984*G89)</f>
        <v>214.94402202331247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1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21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17"/>
      <c r="H104" s="17"/>
      <c r="I104" s="17"/>
      <c r="J104" s="17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AD118" s="10"/>
      <c r="AE118" s="10"/>
    </row>
  </sheetData>
  <mergeCells count="6">
    <mergeCell ref="F96:F97"/>
    <mergeCell ref="F87:F88"/>
    <mergeCell ref="F89:F90"/>
    <mergeCell ref="G89:G90"/>
    <mergeCell ref="F91:F92"/>
    <mergeCell ref="F93:F94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tabSelected="1" zoomScale="70" zoomScaleNormal="70" workbookViewId="0">
      <pane ySplit="4605" topLeftCell="A62"/>
      <selection activeCell="C2" sqref="C2:D73"/>
      <selection pane="bottomLeft" activeCell="D83" sqref="D83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9" t="s">
        <v>22</v>
      </c>
      <c r="D1" s="1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314.14642300000003</v>
      </c>
      <c r="D2" s="5">
        <v>316.52041600000001</v>
      </c>
      <c r="E2" s="5">
        <f t="shared" ref="E2:E56" si="0">D2-C2</f>
        <v>2.3739929999999845</v>
      </c>
      <c r="F2">
        <f t="shared" ref="F2:F52" si="1">AVERAGE(C2,D2)</f>
        <v>315.33341949999999</v>
      </c>
      <c r="G2">
        <f>$G$78</f>
        <v>-0.3164764558654527</v>
      </c>
      <c r="H2">
        <f>$G$79</f>
        <v>4.2525078725321102</v>
      </c>
      <c r="I2">
        <f>$E$74</f>
        <v>1.9680157083333287</v>
      </c>
      <c r="J2">
        <f t="shared" ref="J2:J56" si="2">(E2/D2)*100</f>
        <v>0.75002839627254392</v>
      </c>
      <c r="O2">
        <f>D2/C2</f>
        <v>1.0075569633336234</v>
      </c>
      <c r="Y2" s="5"/>
    </row>
    <row r="3" spans="2:26" x14ac:dyDescent="0.25">
      <c r="B3" s="1">
        <v>2</v>
      </c>
      <c r="C3" s="5">
        <v>314.18969700000002</v>
      </c>
      <c r="D3" s="5">
        <v>316.910889</v>
      </c>
      <c r="E3" s="5">
        <f t="shared" si="0"/>
        <v>2.7211919999999736</v>
      </c>
      <c r="F3">
        <f t="shared" si="1"/>
        <v>315.55029300000001</v>
      </c>
      <c r="G3">
        <f>$G$78</f>
        <v>-0.3164764558654527</v>
      </c>
      <c r="H3">
        <f>$G$79</f>
        <v>4.2525078725321102</v>
      </c>
      <c r="I3">
        <f>$E$74</f>
        <v>1.9680157083333287</v>
      </c>
      <c r="J3">
        <f t="shared" si="2"/>
        <v>0.85866156527047377</v>
      </c>
      <c r="L3" s="16"/>
      <c r="O3">
        <f t="shared" ref="O3:O57" si="3">D3/C3</f>
        <v>1.0086609841951628</v>
      </c>
      <c r="Y3" s="5"/>
    </row>
    <row r="4" spans="2:26" x14ac:dyDescent="0.25">
      <c r="B4" s="1">
        <v>3</v>
      </c>
      <c r="C4" s="5">
        <v>314.22534200000001</v>
      </c>
      <c r="D4" s="5">
        <v>316.54638699999998</v>
      </c>
      <c r="E4" s="5">
        <f t="shared" si="0"/>
        <v>2.3210449999999696</v>
      </c>
      <c r="F4">
        <f t="shared" si="1"/>
        <v>315.38586450000003</v>
      </c>
      <c r="G4">
        <f>$G$78</f>
        <v>-0.3164764558654527</v>
      </c>
      <c r="H4">
        <f>$G$79</f>
        <v>4.2525078725321102</v>
      </c>
      <c r="I4">
        <f>$E$74</f>
        <v>1.9680157083333287</v>
      </c>
      <c r="J4">
        <f t="shared" si="2"/>
        <v>0.73324008591510781</v>
      </c>
      <c r="O4">
        <f t="shared" si="3"/>
        <v>1.0073865620933908</v>
      </c>
      <c r="Y4" s="5"/>
    </row>
    <row r="5" spans="2:26" x14ac:dyDescent="0.25">
      <c r="B5" s="1">
        <v>4</v>
      </c>
      <c r="C5" s="5">
        <v>315.663208</v>
      </c>
      <c r="D5" s="5">
        <v>317.72589099999999</v>
      </c>
      <c r="E5" s="5">
        <f t="shared" si="0"/>
        <v>2.0626829999999927</v>
      </c>
      <c r="F5">
        <f t="shared" si="1"/>
        <v>316.69454949999999</v>
      </c>
      <c r="G5">
        <f>$G$78</f>
        <v>-0.3164764558654527</v>
      </c>
      <c r="H5">
        <f>$G$79</f>
        <v>4.2525078725321102</v>
      </c>
      <c r="I5">
        <f>$E$74</f>
        <v>1.9680157083333287</v>
      </c>
      <c r="J5">
        <f t="shared" si="2"/>
        <v>0.64920205070728487</v>
      </c>
      <c r="O5">
        <f t="shared" si="3"/>
        <v>1.0065344422400979</v>
      </c>
      <c r="Y5" s="5"/>
    </row>
    <row r="6" spans="2:26" x14ac:dyDescent="0.25">
      <c r="B6" s="1">
        <v>5</v>
      </c>
      <c r="C6" s="5">
        <v>315.06564300000002</v>
      </c>
      <c r="D6" s="5">
        <v>318.04431199999999</v>
      </c>
      <c r="E6" s="5">
        <f t="shared" si="0"/>
        <v>2.978668999999968</v>
      </c>
      <c r="F6">
        <f t="shared" si="1"/>
        <v>316.55497750000001</v>
      </c>
      <c r="G6">
        <f>$G$78</f>
        <v>-0.3164764558654527</v>
      </c>
      <c r="H6">
        <f>$G$79</f>
        <v>4.2525078725321102</v>
      </c>
      <c r="I6">
        <f>$E$74</f>
        <v>1.9680157083333287</v>
      </c>
      <c r="J6">
        <f t="shared" si="2"/>
        <v>0.93655785927087043</v>
      </c>
      <c r="O6">
        <f t="shared" si="3"/>
        <v>1.0094541219145243</v>
      </c>
      <c r="Y6" s="5"/>
    </row>
    <row r="7" spans="2:26" x14ac:dyDescent="0.25">
      <c r="B7" s="1">
        <v>6</v>
      </c>
      <c r="C7" s="5">
        <v>315.363922</v>
      </c>
      <c r="D7" s="5">
        <v>317.60961900000001</v>
      </c>
      <c r="E7" s="5">
        <f t="shared" si="0"/>
        <v>2.2456970000000069</v>
      </c>
      <c r="F7">
        <f t="shared" si="1"/>
        <v>316.48677050000003</v>
      </c>
      <c r="G7">
        <f>$G$78</f>
        <v>-0.3164764558654527</v>
      </c>
      <c r="H7">
        <f>$G$79</f>
        <v>4.2525078725321102</v>
      </c>
      <c r="I7">
        <f>$E$74</f>
        <v>1.9680157083333287</v>
      </c>
      <c r="J7">
        <f t="shared" si="2"/>
        <v>0.70706202383625127</v>
      </c>
      <c r="O7">
        <f t="shared" si="3"/>
        <v>1.0071209699123416</v>
      </c>
      <c r="Y7" s="5"/>
    </row>
    <row r="8" spans="2:26" x14ac:dyDescent="0.25">
      <c r="B8" s="1">
        <v>7</v>
      </c>
      <c r="C8" s="5">
        <v>314.50759900000003</v>
      </c>
      <c r="D8" s="5">
        <v>316.87506100000002</v>
      </c>
      <c r="E8" s="5">
        <f t="shared" si="0"/>
        <v>2.3674619999999891</v>
      </c>
      <c r="F8">
        <f t="shared" si="1"/>
        <v>315.69132999999999</v>
      </c>
      <c r="G8">
        <f>$G$78</f>
        <v>-0.3164764558654527</v>
      </c>
      <c r="H8">
        <f>$G$79</f>
        <v>4.2525078725321102</v>
      </c>
      <c r="I8">
        <f>$E$74</f>
        <v>1.9680157083333287</v>
      </c>
      <c r="J8">
        <f t="shared" si="2"/>
        <v>0.74712790351146918</v>
      </c>
      <c r="O8">
        <f t="shared" si="3"/>
        <v>1.0075275192317372</v>
      </c>
      <c r="Y8" s="5"/>
    </row>
    <row r="9" spans="2:26" x14ac:dyDescent="0.25">
      <c r="B9" s="1">
        <v>8</v>
      </c>
      <c r="C9" s="5">
        <v>316.89367700000003</v>
      </c>
      <c r="D9" s="5">
        <v>317.24206500000003</v>
      </c>
      <c r="E9" s="5">
        <f t="shared" si="0"/>
        <v>0.34838799999999992</v>
      </c>
      <c r="F9">
        <f t="shared" si="1"/>
        <v>317.06787100000003</v>
      </c>
      <c r="G9">
        <f>$G$78</f>
        <v>-0.3164764558654527</v>
      </c>
      <c r="H9">
        <f>$G$79</f>
        <v>4.2525078725321102</v>
      </c>
      <c r="I9">
        <f>$E$74</f>
        <v>1.9680157083333287</v>
      </c>
      <c r="J9">
        <f t="shared" si="2"/>
        <v>0.10981771916028849</v>
      </c>
      <c r="O9">
        <f t="shared" si="3"/>
        <v>1.0010993845105973</v>
      </c>
      <c r="Y9" s="5"/>
    </row>
    <row r="10" spans="2:26" x14ac:dyDescent="0.25">
      <c r="B10" s="1">
        <v>9</v>
      </c>
      <c r="C10" s="5">
        <v>317.52374300000002</v>
      </c>
      <c r="D10" s="5">
        <v>316.85058600000002</v>
      </c>
      <c r="E10" s="5">
        <f t="shared" si="0"/>
        <v>-0.67315700000000334</v>
      </c>
      <c r="F10">
        <f t="shared" si="1"/>
        <v>317.18716449999999</v>
      </c>
      <c r="G10">
        <f>$G$78</f>
        <v>-0.3164764558654527</v>
      </c>
      <c r="H10">
        <f>$G$79</f>
        <v>4.2525078725321102</v>
      </c>
      <c r="I10">
        <f>$E$74</f>
        <v>1.9680157083333287</v>
      </c>
      <c r="J10">
        <f t="shared" si="2"/>
        <v>-0.21245250277050248</v>
      </c>
      <c r="O10">
        <f t="shared" si="3"/>
        <v>0.99787997900994763</v>
      </c>
      <c r="Y10" s="5"/>
    </row>
    <row r="11" spans="2:26" x14ac:dyDescent="0.25">
      <c r="B11" s="1">
        <v>10</v>
      </c>
      <c r="C11" s="5">
        <v>305.83050500000002</v>
      </c>
      <c r="D11" s="5">
        <v>308.077271</v>
      </c>
      <c r="E11" s="5">
        <f t="shared" si="0"/>
        <v>2.2467659999999796</v>
      </c>
      <c r="F11">
        <f t="shared" si="1"/>
        <v>306.95388800000001</v>
      </c>
      <c r="G11">
        <f>$G$78</f>
        <v>-0.3164764558654527</v>
      </c>
      <c r="H11">
        <f>$G$79</f>
        <v>4.2525078725321102</v>
      </c>
      <c r="I11">
        <f>$E$74</f>
        <v>1.9680157083333287</v>
      </c>
      <c r="J11">
        <f t="shared" si="2"/>
        <v>0.72928651721274818</v>
      </c>
      <c r="O11">
        <f t="shared" si="3"/>
        <v>1.0073464417815352</v>
      </c>
      <c r="Y11" s="5"/>
    </row>
    <row r="12" spans="2:26" x14ac:dyDescent="0.25">
      <c r="B12" s="1">
        <v>11</v>
      </c>
      <c r="C12" s="5">
        <v>309.53714000000002</v>
      </c>
      <c r="D12" s="5">
        <v>309.61270100000002</v>
      </c>
      <c r="E12" s="5">
        <f t="shared" si="0"/>
        <v>7.5560999999993328E-2</v>
      </c>
      <c r="F12">
        <f t="shared" si="1"/>
        <v>309.57492050000002</v>
      </c>
      <c r="G12">
        <f>$G$78</f>
        <v>-0.3164764558654527</v>
      </c>
      <c r="H12">
        <f>$G$79</f>
        <v>4.2525078725321102</v>
      </c>
      <c r="I12">
        <f>$E$74</f>
        <v>1.9680157083333287</v>
      </c>
      <c r="J12">
        <f t="shared" si="2"/>
        <v>2.4405006563342931E-2</v>
      </c>
      <c r="O12">
        <f t="shared" si="3"/>
        <v>1.0002441096406072</v>
      </c>
      <c r="Y12" s="5"/>
    </row>
    <row r="13" spans="2:26" x14ac:dyDescent="0.25">
      <c r="B13" s="1">
        <v>12</v>
      </c>
      <c r="C13" s="5">
        <v>309.04861499999998</v>
      </c>
      <c r="D13" s="5">
        <v>310.10626200000002</v>
      </c>
      <c r="E13" s="5">
        <f t="shared" si="0"/>
        <v>1.0576470000000313</v>
      </c>
      <c r="F13">
        <f t="shared" si="1"/>
        <v>309.57743849999997</v>
      </c>
      <c r="G13">
        <f>$G$78</f>
        <v>-0.3164764558654527</v>
      </c>
      <c r="H13">
        <f>$G$79</f>
        <v>4.2525078725321102</v>
      </c>
      <c r="I13">
        <f>$E$74</f>
        <v>1.9680157083333287</v>
      </c>
      <c r="J13">
        <f t="shared" si="2"/>
        <v>0.3410595430027244</v>
      </c>
      <c r="O13">
        <f t="shared" si="3"/>
        <v>1.0034222673995805</v>
      </c>
      <c r="Y13" s="5"/>
    </row>
    <row r="14" spans="2:26" x14ac:dyDescent="0.25">
      <c r="B14" s="1">
        <v>13</v>
      </c>
      <c r="C14" s="5">
        <v>308.54754600000001</v>
      </c>
      <c r="D14" s="5">
        <v>309.60223400000001</v>
      </c>
      <c r="E14" s="5">
        <f t="shared" si="0"/>
        <v>1.0546879999999987</v>
      </c>
      <c r="F14">
        <f t="shared" si="1"/>
        <v>309.07488999999998</v>
      </c>
      <c r="G14">
        <f>$G$78</f>
        <v>-0.3164764558654527</v>
      </c>
      <c r="H14">
        <f>$G$79</f>
        <v>4.2525078725321102</v>
      </c>
      <c r="I14">
        <f>$E$74</f>
        <v>1.9680157083333287</v>
      </c>
      <c r="J14">
        <f t="shared" si="2"/>
        <v>0.34065904059335655</v>
      </c>
      <c r="O14">
        <f t="shared" si="3"/>
        <v>1.0034182349322591</v>
      </c>
      <c r="Y14" s="5"/>
    </row>
    <row r="15" spans="2:26" x14ac:dyDescent="0.25">
      <c r="B15" s="1">
        <v>14</v>
      </c>
      <c r="C15" s="5">
        <v>309.50433299999997</v>
      </c>
      <c r="D15" s="5">
        <v>308.027466</v>
      </c>
      <c r="E15" s="5">
        <f t="shared" si="0"/>
        <v>-1.4768669999999702</v>
      </c>
      <c r="F15">
        <f t="shared" si="1"/>
        <v>308.76589949999999</v>
      </c>
      <c r="G15">
        <f>$G$78</f>
        <v>-0.3164764558654527</v>
      </c>
      <c r="H15">
        <f>$G$79</f>
        <v>4.2525078725321102</v>
      </c>
      <c r="I15">
        <f>$E$74</f>
        <v>1.9680157083333287</v>
      </c>
      <c r="J15">
        <f t="shared" si="2"/>
        <v>-0.47945951676918641</v>
      </c>
      <c r="O15">
        <f t="shared" si="3"/>
        <v>0.99522828328222479</v>
      </c>
      <c r="Y15" s="5"/>
    </row>
    <row r="16" spans="2:26" x14ac:dyDescent="0.25">
      <c r="B16" s="1">
        <v>15</v>
      </c>
      <c r="C16">
        <v>309.48767099999998</v>
      </c>
      <c r="D16">
        <v>309.190674</v>
      </c>
      <c r="E16" s="5">
        <f t="shared" si="0"/>
        <v>-0.2969969999999762</v>
      </c>
      <c r="F16">
        <f t="shared" si="1"/>
        <v>309.33917250000002</v>
      </c>
      <c r="G16">
        <f>$G$78</f>
        <v>-0.3164764558654527</v>
      </c>
      <c r="H16">
        <f>$G$79</f>
        <v>4.2525078725321102</v>
      </c>
      <c r="I16">
        <f>$E$74</f>
        <v>1.9680157083333287</v>
      </c>
      <c r="J16">
        <f t="shared" si="2"/>
        <v>-9.6056260739603092E-2</v>
      </c>
      <c r="O16">
        <f t="shared" si="3"/>
        <v>0.99904035918768486</v>
      </c>
      <c r="Y16" s="5"/>
    </row>
    <row r="17" spans="2:25" x14ac:dyDescent="0.25">
      <c r="B17" s="1">
        <v>16</v>
      </c>
      <c r="C17">
        <v>309.15927099999999</v>
      </c>
      <c r="D17">
        <v>310.596588</v>
      </c>
      <c r="E17" s="5">
        <f t="shared" si="0"/>
        <v>1.4373170000000073</v>
      </c>
      <c r="F17">
        <f t="shared" si="1"/>
        <v>309.87792949999999</v>
      </c>
      <c r="G17">
        <f>$G$78</f>
        <v>-0.3164764558654527</v>
      </c>
      <c r="H17">
        <f>$G$79</f>
        <v>4.2525078725321102</v>
      </c>
      <c r="I17">
        <f>$E$74</f>
        <v>1.9680157083333287</v>
      </c>
      <c r="J17">
        <f t="shared" si="2"/>
        <v>0.46276007384859208</v>
      </c>
      <c r="O17">
        <f t="shared" si="3"/>
        <v>1.0046491149864305</v>
      </c>
      <c r="Y17" s="5"/>
    </row>
    <row r="18" spans="2:25" x14ac:dyDescent="0.25">
      <c r="B18" s="1">
        <v>17</v>
      </c>
      <c r="C18">
        <v>284.01507600000002</v>
      </c>
      <c r="D18">
        <v>284.660706</v>
      </c>
      <c r="E18" s="5">
        <f t="shared" si="0"/>
        <v>0.64562999999998283</v>
      </c>
      <c r="F18">
        <f t="shared" si="1"/>
        <v>284.33789100000001</v>
      </c>
      <c r="G18">
        <f>$G$78</f>
        <v>-0.3164764558654527</v>
      </c>
      <c r="H18">
        <f>$G$79</f>
        <v>4.2525078725321102</v>
      </c>
      <c r="I18">
        <f>$E$74</f>
        <v>1.9680157083333287</v>
      </c>
      <c r="J18">
        <f t="shared" si="2"/>
        <v>0.22680685686207172</v>
      </c>
      <c r="O18">
        <f t="shared" si="3"/>
        <v>1.0022732243974259</v>
      </c>
      <c r="Y18" s="5"/>
    </row>
    <row r="19" spans="2:25" x14ac:dyDescent="0.25">
      <c r="B19" s="1">
        <v>18</v>
      </c>
      <c r="C19">
        <v>284.65512100000001</v>
      </c>
      <c r="D19">
        <v>287.416382</v>
      </c>
      <c r="E19" s="5">
        <f t="shared" si="0"/>
        <v>2.7612609999999904</v>
      </c>
      <c r="F19">
        <f t="shared" si="1"/>
        <v>286.0357515</v>
      </c>
      <c r="G19">
        <f>$G$78</f>
        <v>-0.3164764558654527</v>
      </c>
      <c r="H19">
        <f>$G$79</f>
        <v>4.2525078725321102</v>
      </c>
      <c r="I19">
        <f>$E$74</f>
        <v>1.9680157083333287</v>
      </c>
      <c r="J19">
        <f t="shared" si="2"/>
        <v>0.96071802893962754</v>
      </c>
      <c r="O19">
        <f t="shared" si="3"/>
        <v>1.0097003735267422</v>
      </c>
      <c r="Y19" s="5"/>
    </row>
    <row r="20" spans="2:25" x14ac:dyDescent="0.25">
      <c r="B20" s="1">
        <v>19</v>
      </c>
      <c r="C20">
        <v>284.28662100000003</v>
      </c>
      <c r="D20">
        <v>285.12191799999999</v>
      </c>
      <c r="E20" s="5">
        <f t="shared" si="0"/>
        <v>0.83529699999996865</v>
      </c>
      <c r="F20">
        <f t="shared" si="1"/>
        <v>284.70426950000001</v>
      </c>
      <c r="G20">
        <f>$G$78</f>
        <v>-0.3164764558654527</v>
      </c>
      <c r="H20">
        <f>$G$79</f>
        <v>4.2525078725321102</v>
      </c>
      <c r="I20">
        <f>$E$74</f>
        <v>1.9680157083333287</v>
      </c>
      <c r="J20">
        <f t="shared" si="2"/>
        <v>0.29296134294381704</v>
      </c>
      <c r="O20">
        <f t="shared" si="3"/>
        <v>1.0029382212819644</v>
      </c>
      <c r="Y20" s="5"/>
    </row>
    <row r="21" spans="2:25" x14ac:dyDescent="0.25">
      <c r="B21" s="1">
        <v>20</v>
      </c>
      <c r="C21">
        <v>283.87942500000003</v>
      </c>
      <c r="D21">
        <v>284.83663899999999</v>
      </c>
      <c r="E21" s="5">
        <f t="shared" si="0"/>
        <v>0.95721399999996493</v>
      </c>
      <c r="F21">
        <f t="shared" si="1"/>
        <v>284.35803199999998</v>
      </c>
      <c r="G21">
        <f>$G$78</f>
        <v>-0.3164764558654527</v>
      </c>
      <c r="H21">
        <f>$G$79</f>
        <v>4.2525078725321102</v>
      </c>
      <c r="I21">
        <f>$E$74</f>
        <v>1.9680157083333287</v>
      </c>
      <c r="J21">
        <f t="shared" si="2"/>
        <v>0.33605718820462732</v>
      </c>
      <c r="O21">
        <f t="shared" si="3"/>
        <v>1.0033719034058208</v>
      </c>
      <c r="Y21" s="5"/>
    </row>
    <row r="22" spans="2:25" x14ac:dyDescent="0.25">
      <c r="B22" s="1">
        <v>21</v>
      </c>
      <c r="C22">
        <v>284.22833300000002</v>
      </c>
      <c r="D22">
        <v>284.32525600000002</v>
      </c>
      <c r="E22" s="5">
        <f t="shared" si="0"/>
        <v>9.6923000000003867E-2</v>
      </c>
      <c r="F22">
        <f t="shared" si="1"/>
        <v>284.27679450000005</v>
      </c>
      <c r="G22">
        <f>$G$78</f>
        <v>-0.3164764558654527</v>
      </c>
      <c r="H22">
        <f>$G$79</f>
        <v>4.2525078725321102</v>
      </c>
      <c r="I22">
        <f>$E$74</f>
        <v>1.9680157083333287</v>
      </c>
      <c r="J22">
        <f t="shared" si="2"/>
        <v>3.4088776130391969E-2</v>
      </c>
      <c r="O22">
        <f t="shared" si="3"/>
        <v>1.0003410040053959</v>
      </c>
      <c r="Y22" s="5"/>
    </row>
    <row r="23" spans="2:25" x14ac:dyDescent="0.25">
      <c r="B23" s="1">
        <v>22</v>
      </c>
      <c r="C23">
        <v>284.96871900000002</v>
      </c>
      <c r="D23">
        <v>284.990814</v>
      </c>
      <c r="E23" s="5">
        <f t="shared" si="0"/>
        <v>2.2094999999978882E-2</v>
      </c>
      <c r="F23">
        <f t="shared" si="1"/>
        <v>284.97976649999998</v>
      </c>
      <c r="G23">
        <f>$G$78</f>
        <v>-0.3164764558654527</v>
      </c>
      <c r="H23">
        <f>$G$79</f>
        <v>4.2525078725321102</v>
      </c>
      <c r="I23">
        <f>$E$74</f>
        <v>1.9680157083333287</v>
      </c>
      <c r="J23">
        <f t="shared" si="2"/>
        <v>7.752881466551018E-3</v>
      </c>
      <c r="O23">
        <f t="shared" si="3"/>
        <v>1.0000775348258486</v>
      </c>
      <c r="Y23" s="5"/>
    </row>
    <row r="24" spans="2:25" x14ac:dyDescent="0.25">
      <c r="B24" s="1">
        <v>23</v>
      </c>
      <c r="C24">
        <v>285.45611600000001</v>
      </c>
      <c r="D24">
        <v>285.227509</v>
      </c>
      <c r="E24" s="5">
        <f t="shared" si="0"/>
        <v>-0.22860700000001088</v>
      </c>
      <c r="F24">
        <f t="shared" si="1"/>
        <v>285.3418125</v>
      </c>
      <c r="G24">
        <f>$G$78</f>
        <v>-0.3164764558654527</v>
      </c>
      <c r="H24">
        <f>$G$79</f>
        <v>4.2525078725321102</v>
      </c>
      <c r="I24">
        <f>$E$74</f>
        <v>1.9680157083333287</v>
      </c>
      <c r="J24">
        <f t="shared" si="2"/>
        <v>-8.0149001336337053E-2</v>
      </c>
      <c r="O24">
        <f t="shared" si="3"/>
        <v>0.99919915185842434</v>
      </c>
      <c r="Y24" s="5"/>
    </row>
    <row r="25" spans="2:25" x14ac:dyDescent="0.25">
      <c r="B25" s="1">
        <v>24</v>
      </c>
      <c r="C25">
        <v>284.92767300000003</v>
      </c>
      <c r="D25">
        <v>285.02682499999997</v>
      </c>
      <c r="E25" s="5">
        <f t="shared" si="0"/>
        <v>9.9151999999946838E-2</v>
      </c>
      <c r="F25">
        <f t="shared" si="1"/>
        <v>284.97724900000003</v>
      </c>
      <c r="G25">
        <f>$G$78</f>
        <v>-0.3164764558654527</v>
      </c>
      <c r="H25">
        <f>$G$79</f>
        <v>4.2525078725321102</v>
      </c>
      <c r="I25">
        <f>$E$74</f>
        <v>1.9680157083333287</v>
      </c>
      <c r="J25">
        <f t="shared" si="2"/>
        <v>3.4786901197789662E-2</v>
      </c>
      <c r="O25">
        <f t="shared" si="3"/>
        <v>1.0003479900669388</v>
      </c>
      <c r="Y25" s="5"/>
    </row>
    <row r="26" spans="2:25" x14ac:dyDescent="0.25">
      <c r="B26" s="1">
        <v>25</v>
      </c>
      <c r="C26">
        <v>356.9776</v>
      </c>
      <c r="D26">
        <v>358.335846</v>
      </c>
      <c r="E26" s="5">
        <f t="shared" si="0"/>
        <v>1.3582460000000083</v>
      </c>
      <c r="F26">
        <f t="shared" si="1"/>
        <v>357.656723</v>
      </c>
      <c r="G26">
        <f>$G$78</f>
        <v>-0.3164764558654527</v>
      </c>
      <c r="H26">
        <f>$G$79</f>
        <v>4.2525078725321102</v>
      </c>
      <c r="I26">
        <f>$E$74</f>
        <v>1.9680157083333287</v>
      </c>
      <c r="J26">
        <f t="shared" si="2"/>
        <v>0.37904273746590461</v>
      </c>
      <c r="O26">
        <f t="shared" si="3"/>
        <v>1.003804849379905</v>
      </c>
      <c r="Y26" s="5"/>
    </row>
    <row r="27" spans="2:25" x14ac:dyDescent="0.25">
      <c r="B27" s="1">
        <v>27</v>
      </c>
      <c r="C27">
        <v>355.852844</v>
      </c>
      <c r="D27">
        <v>358.37023900000003</v>
      </c>
      <c r="E27" s="5">
        <f t="shared" si="0"/>
        <v>2.5173950000000218</v>
      </c>
      <c r="F27">
        <f t="shared" si="1"/>
        <v>357.11154150000004</v>
      </c>
      <c r="G27">
        <f>$G$78</f>
        <v>-0.3164764558654527</v>
      </c>
      <c r="H27">
        <f>$G$79</f>
        <v>4.2525078725321102</v>
      </c>
      <c r="I27">
        <f>$E$74</f>
        <v>1.9680157083333287</v>
      </c>
      <c r="J27">
        <f t="shared" si="2"/>
        <v>0.70245648941848149</v>
      </c>
      <c r="O27">
        <f t="shared" si="3"/>
        <v>1.0070742584819696</v>
      </c>
      <c r="Y27" s="5"/>
    </row>
    <row r="28" spans="2:25" x14ac:dyDescent="0.25">
      <c r="B28" s="1">
        <v>28</v>
      </c>
      <c r="C28">
        <v>357.042419</v>
      </c>
      <c r="D28">
        <v>357.90033</v>
      </c>
      <c r="E28" s="5">
        <f t="shared" si="0"/>
        <v>0.85791100000000142</v>
      </c>
      <c r="F28">
        <f t="shared" si="1"/>
        <v>357.47137450000002</v>
      </c>
      <c r="G28">
        <f>$G$78</f>
        <v>-0.3164764558654527</v>
      </c>
      <c r="H28">
        <f>$G$79</f>
        <v>4.2525078725321102</v>
      </c>
      <c r="I28">
        <f>$E$74</f>
        <v>1.9680157083333287</v>
      </c>
      <c r="J28">
        <f t="shared" si="2"/>
        <v>0.23970668034868853</v>
      </c>
      <c r="O28">
        <f t="shared" si="3"/>
        <v>1.0024028265392186</v>
      </c>
      <c r="Y28" s="5"/>
    </row>
    <row r="29" spans="2:25" x14ac:dyDescent="0.25">
      <c r="B29" s="1">
        <v>29</v>
      </c>
      <c r="C29">
        <v>357.06256100000002</v>
      </c>
      <c r="D29">
        <v>358.046875</v>
      </c>
      <c r="E29" s="5">
        <f t="shared" si="0"/>
        <v>0.98431399999998348</v>
      </c>
      <c r="F29">
        <f t="shared" si="1"/>
        <v>357.55471799999998</v>
      </c>
      <c r="G29">
        <f>$G$78</f>
        <v>-0.3164764558654527</v>
      </c>
      <c r="H29">
        <f>$G$79</f>
        <v>4.2525078725321102</v>
      </c>
      <c r="I29">
        <f>$E$74</f>
        <v>1.9680157083333287</v>
      </c>
      <c r="J29">
        <f t="shared" si="2"/>
        <v>0.27491204887627729</v>
      </c>
      <c r="O29">
        <f t="shared" si="3"/>
        <v>1.0027566989864276</v>
      </c>
      <c r="Y29" s="5"/>
    </row>
    <row r="30" spans="2:25" x14ac:dyDescent="0.25">
      <c r="B30" s="1">
        <v>30</v>
      </c>
      <c r="C30">
        <v>355.92385899999999</v>
      </c>
      <c r="D30">
        <v>357.82135</v>
      </c>
      <c r="E30" s="5">
        <f t="shared" si="0"/>
        <v>1.8974910000000023</v>
      </c>
      <c r="F30">
        <f t="shared" si="1"/>
        <v>356.87260449999997</v>
      </c>
      <c r="G30">
        <f>$G$78</f>
        <v>-0.3164764558654527</v>
      </c>
      <c r="H30">
        <f>$G$79</f>
        <v>4.2525078725321102</v>
      </c>
      <c r="I30">
        <f>$E$74</f>
        <v>1.9680157083333287</v>
      </c>
      <c r="J30">
        <f t="shared" si="2"/>
        <v>0.53029004557721393</v>
      </c>
      <c r="O30">
        <f t="shared" si="3"/>
        <v>1.0053311711255637</v>
      </c>
      <c r="Y30" s="5"/>
    </row>
    <row r="31" spans="2:25" x14ac:dyDescent="0.25">
      <c r="B31" s="1">
        <v>31</v>
      </c>
      <c r="C31">
        <v>355.571686</v>
      </c>
      <c r="D31">
        <v>357.63864100000001</v>
      </c>
      <c r="E31" s="5">
        <f t="shared" si="0"/>
        <v>2.0669550000000072</v>
      </c>
      <c r="F31">
        <f t="shared" si="1"/>
        <v>356.6051635</v>
      </c>
      <c r="G31">
        <f>$G$78</f>
        <v>-0.3164764558654527</v>
      </c>
      <c r="H31">
        <f>$G$79</f>
        <v>4.2525078725321102</v>
      </c>
      <c r="I31">
        <f>$E$74</f>
        <v>1.9680157083333287</v>
      </c>
      <c r="J31">
        <f t="shared" si="2"/>
        <v>0.57794509961802676</v>
      </c>
      <c r="O31">
        <f t="shared" si="3"/>
        <v>1.0058130472177136</v>
      </c>
      <c r="Y31" s="5"/>
    </row>
    <row r="32" spans="2:25" x14ac:dyDescent="0.25">
      <c r="B32" s="1">
        <v>32</v>
      </c>
      <c r="C32">
        <v>357.766571</v>
      </c>
      <c r="D32">
        <v>358.04684400000002</v>
      </c>
      <c r="E32" s="5">
        <f t="shared" si="0"/>
        <v>0.28027300000002242</v>
      </c>
      <c r="F32">
        <f t="shared" si="1"/>
        <v>357.90670750000004</v>
      </c>
      <c r="G32">
        <f>$G$78</f>
        <v>-0.3164764558654527</v>
      </c>
      <c r="H32">
        <f>$G$79</f>
        <v>4.2525078725321102</v>
      </c>
      <c r="I32">
        <f>$E$74</f>
        <v>1.9680157083333287</v>
      </c>
      <c r="J32">
        <f t="shared" si="2"/>
        <v>7.8278304835448398E-2</v>
      </c>
      <c r="O32">
        <f t="shared" si="3"/>
        <v>1.0007833962776809</v>
      </c>
      <c r="Y32" s="5"/>
    </row>
    <row r="33" spans="2:25" x14ac:dyDescent="0.25">
      <c r="B33" s="1">
        <v>33</v>
      </c>
      <c r="C33">
        <v>335.31445300000001</v>
      </c>
      <c r="D33">
        <v>337.50869799999998</v>
      </c>
      <c r="E33" s="5">
        <f t="shared" si="0"/>
        <v>2.1942449999999667</v>
      </c>
      <c r="F33">
        <f t="shared" si="1"/>
        <v>336.41157550000003</v>
      </c>
      <c r="G33">
        <f>$G$78</f>
        <v>-0.3164764558654527</v>
      </c>
      <c r="H33">
        <f>$G$79</f>
        <v>4.2525078725321102</v>
      </c>
      <c r="I33">
        <f>$E$74</f>
        <v>1.9680157083333287</v>
      </c>
      <c r="J33">
        <f t="shared" si="2"/>
        <v>0.6501299116148902</v>
      </c>
      <c r="O33">
        <f t="shared" si="3"/>
        <v>1.006543842594223</v>
      </c>
      <c r="Y33" s="5"/>
    </row>
    <row r="34" spans="2:25" x14ac:dyDescent="0.25">
      <c r="B34" s="1">
        <v>34</v>
      </c>
      <c r="C34">
        <v>335.35296599999998</v>
      </c>
      <c r="D34">
        <v>337.54510499999998</v>
      </c>
      <c r="E34" s="5">
        <f t="shared" si="0"/>
        <v>2.1921389999999974</v>
      </c>
      <c r="F34">
        <f t="shared" si="1"/>
        <v>336.44903549999998</v>
      </c>
      <c r="G34">
        <f>$G$78</f>
        <v>-0.3164764558654527</v>
      </c>
      <c r="H34">
        <f>$G$79</f>
        <v>4.2525078725321102</v>
      </c>
      <c r="I34">
        <f>$E$74</f>
        <v>1.9680157083333287</v>
      </c>
      <c r="J34">
        <f t="shared" si="2"/>
        <v>0.6494358731701938</v>
      </c>
      <c r="O34">
        <f t="shared" si="3"/>
        <v>1.0065368111281294</v>
      </c>
      <c r="Y34" s="5"/>
    </row>
    <row r="35" spans="2:25" x14ac:dyDescent="0.25">
      <c r="B35" s="1">
        <v>35</v>
      </c>
      <c r="C35">
        <v>335.272583</v>
      </c>
      <c r="D35">
        <v>337.77795400000002</v>
      </c>
      <c r="E35" s="5">
        <f t="shared" si="0"/>
        <v>2.5053710000000251</v>
      </c>
      <c r="F35">
        <f t="shared" si="1"/>
        <v>336.52526850000004</v>
      </c>
      <c r="G35">
        <f>$G$78</f>
        <v>-0.3164764558654527</v>
      </c>
      <c r="H35">
        <f>$G$79</f>
        <v>4.2525078725321102</v>
      </c>
      <c r="I35">
        <f>$E$74</f>
        <v>1.9680157083333287</v>
      </c>
      <c r="J35">
        <f t="shared" si="2"/>
        <v>0.74172129066778136</v>
      </c>
      <c r="O35">
        <f t="shared" si="3"/>
        <v>1.0074726390615723</v>
      </c>
      <c r="Y35" s="5"/>
    </row>
    <row r="36" spans="2:25" x14ac:dyDescent="0.25">
      <c r="B36" s="1">
        <v>36</v>
      </c>
      <c r="C36">
        <v>335.596497</v>
      </c>
      <c r="D36">
        <v>337.18814099999997</v>
      </c>
      <c r="E36" s="5">
        <f t="shared" si="0"/>
        <v>1.5916439999999739</v>
      </c>
      <c r="F36">
        <f t="shared" si="1"/>
        <v>336.39231899999999</v>
      </c>
      <c r="G36">
        <f>$G$78</f>
        <v>-0.3164764558654527</v>
      </c>
      <c r="H36">
        <f>$G$79</f>
        <v>4.2525078725321102</v>
      </c>
      <c r="I36">
        <f>$E$74</f>
        <v>1.9680157083333287</v>
      </c>
      <c r="J36">
        <f t="shared" si="2"/>
        <v>0.47203439459039992</v>
      </c>
      <c r="O36">
        <f t="shared" si="3"/>
        <v>1.0047427312687354</v>
      </c>
      <c r="Y36" s="5"/>
    </row>
    <row r="37" spans="2:25" x14ac:dyDescent="0.25">
      <c r="B37" s="1">
        <v>37</v>
      </c>
      <c r="C37">
        <v>335.56594799999999</v>
      </c>
      <c r="D37">
        <v>337.13031000000001</v>
      </c>
      <c r="E37" s="5">
        <f t="shared" si="0"/>
        <v>1.5643620000000169</v>
      </c>
      <c r="F37">
        <f t="shared" si="1"/>
        <v>336.34812899999997</v>
      </c>
      <c r="G37">
        <f>$G$78</f>
        <v>-0.3164764558654527</v>
      </c>
      <c r="H37">
        <f>$G$79</f>
        <v>4.2525078725321102</v>
      </c>
      <c r="I37">
        <f>$E$74</f>
        <v>1.9680157083333287</v>
      </c>
      <c r="J37">
        <f t="shared" si="2"/>
        <v>0.46402294709129444</v>
      </c>
      <c r="O37">
        <f t="shared" si="3"/>
        <v>1.0046618615783984</v>
      </c>
      <c r="Y37" s="5"/>
    </row>
    <row r="38" spans="2:25" x14ac:dyDescent="0.25">
      <c r="B38" s="1">
        <v>38</v>
      </c>
      <c r="C38">
        <v>335.42126500000001</v>
      </c>
      <c r="D38">
        <v>337.78518700000001</v>
      </c>
      <c r="E38" s="5">
        <f t="shared" si="0"/>
        <v>2.3639220000000023</v>
      </c>
      <c r="F38">
        <f t="shared" si="1"/>
        <v>336.60322600000001</v>
      </c>
      <c r="G38">
        <f>$G$78</f>
        <v>-0.3164764558654527</v>
      </c>
      <c r="H38">
        <f>$G$79</f>
        <v>4.2525078725321102</v>
      </c>
      <c r="I38">
        <f>$E$74</f>
        <v>1.9680157083333287</v>
      </c>
      <c r="J38">
        <f t="shared" si="2"/>
        <v>0.69982997803867653</v>
      </c>
      <c r="O38">
        <f t="shared" si="3"/>
        <v>1.0070476211459043</v>
      </c>
      <c r="Y38" s="5"/>
    </row>
    <row r="39" spans="2:25" x14ac:dyDescent="0.25">
      <c r="B39" s="1">
        <v>39</v>
      </c>
      <c r="C39">
        <v>335.54849200000001</v>
      </c>
      <c r="D39">
        <v>337.58029199999999</v>
      </c>
      <c r="E39" s="5">
        <f t="shared" si="0"/>
        <v>2.0317999999999756</v>
      </c>
      <c r="F39">
        <f t="shared" si="1"/>
        <v>336.564392</v>
      </c>
      <c r="G39">
        <f>$G$78</f>
        <v>-0.3164764558654527</v>
      </c>
      <c r="H39">
        <f>$G$79</f>
        <v>4.2525078725321102</v>
      </c>
      <c r="I39">
        <f>$E$74</f>
        <v>1.9680157083333287</v>
      </c>
      <c r="J39">
        <f t="shared" si="2"/>
        <v>0.60187162821696227</v>
      </c>
      <c r="O39">
        <f t="shared" si="3"/>
        <v>1.0060551605757178</v>
      </c>
      <c r="Y39" s="5"/>
    </row>
    <row r="40" spans="2:25" x14ac:dyDescent="0.25">
      <c r="B40" s="1">
        <v>40</v>
      </c>
      <c r="C40">
        <v>335.19448899999998</v>
      </c>
      <c r="D40">
        <v>337.67709400000001</v>
      </c>
      <c r="E40" s="5">
        <f t="shared" si="0"/>
        <v>2.482605000000035</v>
      </c>
      <c r="F40">
        <f t="shared" si="1"/>
        <v>336.43579149999999</v>
      </c>
      <c r="G40">
        <f>$G$78</f>
        <v>-0.3164764558654527</v>
      </c>
      <c r="H40">
        <f>$G$79</f>
        <v>4.2525078725321102</v>
      </c>
      <c r="I40">
        <f>$E$74</f>
        <v>1.9680157083333287</v>
      </c>
      <c r="J40">
        <f t="shared" si="2"/>
        <v>0.73520088987736754</v>
      </c>
      <c r="O40">
        <f t="shared" si="3"/>
        <v>1.0074064612679239</v>
      </c>
      <c r="Y40" s="5"/>
    </row>
    <row r="41" spans="2:25" x14ac:dyDescent="0.25">
      <c r="B41" s="1">
        <v>41</v>
      </c>
      <c r="C41">
        <v>318.279022</v>
      </c>
      <c r="D41">
        <v>321.20013399999999</v>
      </c>
      <c r="E41" s="5">
        <f t="shared" si="0"/>
        <v>2.9211119999999937</v>
      </c>
      <c r="F41">
        <f t="shared" si="1"/>
        <v>319.73957799999999</v>
      </c>
      <c r="G41">
        <f>$G$78</f>
        <v>-0.3164764558654527</v>
      </c>
      <c r="H41">
        <f>$G$79</f>
        <v>4.2525078725321102</v>
      </c>
      <c r="I41">
        <f>$E$74</f>
        <v>1.9680157083333287</v>
      </c>
      <c r="J41">
        <f t="shared" si="2"/>
        <v>0.90943673143050241</v>
      </c>
      <c r="O41">
        <f t="shared" si="3"/>
        <v>1.009177833907005</v>
      </c>
      <c r="Y41" s="5"/>
    </row>
    <row r="42" spans="2:25" x14ac:dyDescent="0.25">
      <c r="B42" s="1">
        <v>42</v>
      </c>
      <c r="C42">
        <v>318.10357699999997</v>
      </c>
      <c r="D42">
        <v>320.89862099999999</v>
      </c>
      <c r="E42" s="5">
        <f t="shared" si="0"/>
        <v>2.7950440000000185</v>
      </c>
      <c r="F42">
        <f t="shared" si="1"/>
        <v>319.50109899999995</v>
      </c>
      <c r="G42">
        <f>$G$78</f>
        <v>-0.3164764558654527</v>
      </c>
      <c r="H42">
        <f>$G$79</f>
        <v>4.2525078725321102</v>
      </c>
      <c r="I42">
        <f>$E$74</f>
        <v>1.9680157083333287</v>
      </c>
      <c r="J42">
        <f t="shared" si="2"/>
        <v>0.87100530107918994</v>
      </c>
      <c r="O42">
        <f t="shared" si="3"/>
        <v>1.0087865846286916</v>
      </c>
      <c r="Y42" s="5"/>
    </row>
    <row r="43" spans="2:25" x14ac:dyDescent="0.25">
      <c r="B43" s="1">
        <v>43</v>
      </c>
      <c r="C43">
        <v>318.027557</v>
      </c>
      <c r="D43">
        <v>321.21438599999999</v>
      </c>
      <c r="E43" s="5">
        <f t="shared" si="0"/>
        <v>3.1868289999999888</v>
      </c>
      <c r="F43">
        <f t="shared" si="1"/>
        <v>319.6209715</v>
      </c>
      <c r="G43">
        <f>$G$78</f>
        <v>-0.3164764558654527</v>
      </c>
      <c r="H43">
        <f>$G$79</f>
        <v>4.2525078725321102</v>
      </c>
      <c r="I43">
        <f>$E$74</f>
        <v>1.9680157083333287</v>
      </c>
      <c r="J43">
        <f t="shared" si="2"/>
        <v>0.99211901424613935</v>
      </c>
      <c r="O43">
        <f t="shared" si="3"/>
        <v>1.0100206064847392</v>
      </c>
      <c r="Y43" s="5"/>
    </row>
    <row r="44" spans="2:25" x14ac:dyDescent="0.25">
      <c r="B44" s="1">
        <v>44</v>
      </c>
      <c r="C44">
        <v>318.79263300000002</v>
      </c>
      <c r="D44">
        <v>321.34878500000002</v>
      </c>
      <c r="E44" s="5">
        <f t="shared" si="0"/>
        <v>2.5561519999999973</v>
      </c>
      <c r="F44">
        <f t="shared" si="1"/>
        <v>320.07070900000002</v>
      </c>
      <c r="G44">
        <f>$G$78</f>
        <v>-0.3164764558654527</v>
      </c>
      <c r="H44">
        <f>$G$79</f>
        <v>4.2525078725321102</v>
      </c>
      <c r="I44">
        <f>$E$74</f>
        <v>1.9680157083333287</v>
      </c>
      <c r="J44">
        <f t="shared" si="2"/>
        <v>0.79544473771699409</v>
      </c>
      <c r="O44">
        <f t="shared" si="3"/>
        <v>1.0080182279494521</v>
      </c>
      <c r="Y44" s="5"/>
    </row>
    <row r="45" spans="2:25" x14ac:dyDescent="0.25">
      <c r="B45" s="1">
        <v>45</v>
      </c>
      <c r="C45">
        <v>318.30609099999998</v>
      </c>
      <c r="D45">
        <v>320.77542099999999</v>
      </c>
      <c r="E45" s="5">
        <f t="shared" si="0"/>
        <v>2.4693300000000136</v>
      </c>
      <c r="F45">
        <f t="shared" si="1"/>
        <v>319.54075599999999</v>
      </c>
      <c r="G45">
        <f>$G$78</f>
        <v>-0.3164764558654527</v>
      </c>
      <c r="H45">
        <f>$G$79</f>
        <v>4.2525078725321102</v>
      </c>
      <c r="I45">
        <f>$E$74</f>
        <v>1.9680157083333287</v>
      </c>
      <c r="J45">
        <f t="shared" si="2"/>
        <v>0.76980025224563997</v>
      </c>
      <c r="O45">
        <f t="shared" si="3"/>
        <v>1.0077577214819933</v>
      </c>
      <c r="Y45" s="5"/>
    </row>
    <row r="46" spans="2:25" x14ac:dyDescent="0.25">
      <c r="B46" s="1">
        <v>46</v>
      </c>
      <c r="C46">
        <v>318.14025900000001</v>
      </c>
      <c r="D46">
        <v>320.91345200000001</v>
      </c>
      <c r="E46" s="5">
        <f t="shared" si="0"/>
        <v>2.773192999999992</v>
      </c>
      <c r="F46">
        <f t="shared" si="1"/>
        <v>319.52685550000001</v>
      </c>
      <c r="G46">
        <f>$G$78</f>
        <v>-0.3164764558654527</v>
      </c>
      <c r="H46">
        <f>$G$79</f>
        <v>4.2525078725321102</v>
      </c>
      <c r="I46">
        <f>$E$74</f>
        <v>1.9680157083333287</v>
      </c>
      <c r="J46">
        <f t="shared" si="2"/>
        <v>0.86415604665895773</v>
      </c>
      <c r="O46">
        <f t="shared" si="3"/>
        <v>1.0087168879811592</v>
      </c>
      <c r="Y46" s="5"/>
    </row>
    <row r="47" spans="2:25" x14ac:dyDescent="0.25">
      <c r="B47" s="1">
        <v>50</v>
      </c>
      <c r="C47">
        <v>317.66796900000003</v>
      </c>
      <c r="D47">
        <v>320.47409099999999</v>
      </c>
      <c r="E47" s="5">
        <f t="shared" si="0"/>
        <v>2.8061219999999594</v>
      </c>
      <c r="F47">
        <f t="shared" si="1"/>
        <v>319.07103000000001</v>
      </c>
      <c r="G47">
        <f>$G$78</f>
        <v>-0.3164764558654527</v>
      </c>
      <c r="H47">
        <f>$G$79</f>
        <v>4.2525078725321102</v>
      </c>
      <c r="I47">
        <f>$E$74</f>
        <v>1.9680157083333287</v>
      </c>
      <c r="J47">
        <f t="shared" si="2"/>
        <v>0.87561586998930274</v>
      </c>
      <c r="O47">
        <f t="shared" si="3"/>
        <v>1.0088335062827816</v>
      </c>
      <c r="Y47" s="5"/>
    </row>
    <row r="48" spans="2:25" s="5" customFormat="1" x14ac:dyDescent="0.25">
      <c r="B48" s="1">
        <v>51</v>
      </c>
      <c r="C48" s="5">
        <v>317.99981700000001</v>
      </c>
      <c r="D48" s="5">
        <v>320.837402</v>
      </c>
      <c r="E48" s="5">
        <f t="shared" si="0"/>
        <v>2.83758499999999</v>
      </c>
      <c r="F48" s="5">
        <f t="shared" si="1"/>
        <v>319.4186095</v>
      </c>
      <c r="G48">
        <f>$G$78</f>
        <v>-0.3164764558654527</v>
      </c>
      <c r="H48">
        <f>$G$79</f>
        <v>4.2525078725321102</v>
      </c>
      <c r="I48">
        <f>$E$74</f>
        <v>1.9680157083333287</v>
      </c>
      <c r="J48">
        <f t="shared" si="2"/>
        <v>0.88443086196041132</v>
      </c>
      <c r="O48">
        <f t="shared" si="3"/>
        <v>1.0089232284055056</v>
      </c>
      <c r="W48"/>
      <c r="X48"/>
    </row>
    <row r="49" spans="2:25" s="5" customFormat="1" x14ac:dyDescent="0.25">
      <c r="B49" s="1">
        <v>52</v>
      </c>
      <c r="C49" s="5">
        <v>318.02093500000001</v>
      </c>
      <c r="D49" s="5">
        <v>320.91482500000001</v>
      </c>
      <c r="E49" s="5">
        <f t="shared" si="0"/>
        <v>2.893889999999999</v>
      </c>
      <c r="F49" s="5">
        <f t="shared" si="1"/>
        <v>319.46788000000004</v>
      </c>
      <c r="G49">
        <f>$G$78</f>
        <v>-0.3164764558654527</v>
      </c>
      <c r="H49">
        <f>$G$79</f>
        <v>4.2525078725321102</v>
      </c>
      <c r="I49">
        <f>$E$74</f>
        <v>1.9680157083333287</v>
      </c>
      <c r="J49">
        <f t="shared" si="2"/>
        <v>0.90176264060097522</v>
      </c>
      <c r="O49">
        <f t="shared" si="3"/>
        <v>1.0090996839563409</v>
      </c>
      <c r="W49"/>
      <c r="X49"/>
    </row>
    <row r="50" spans="2:25" s="5" customFormat="1" x14ac:dyDescent="0.25">
      <c r="B50" s="1">
        <v>53</v>
      </c>
      <c r="C50" s="5">
        <v>317.62390099999999</v>
      </c>
      <c r="D50" s="5">
        <v>320.90316799999999</v>
      </c>
      <c r="E50" s="5">
        <f t="shared" si="0"/>
        <v>3.2792670000000044</v>
      </c>
      <c r="F50" s="5">
        <f t="shared" si="1"/>
        <v>319.26353449999999</v>
      </c>
      <c r="G50">
        <f>$G$78</f>
        <v>-0.3164764558654527</v>
      </c>
      <c r="H50">
        <f>$G$79</f>
        <v>4.2525078725321102</v>
      </c>
      <c r="I50">
        <f>$E$74</f>
        <v>1.9680157083333287</v>
      </c>
      <c r="J50">
        <f t="shared" si="2"/>
        <v>1.0218867642964511</v>
      </c>
      <c r="O50">
        <f t="shared" si="3"/>
        <v>1.0103243710239551</v>
      </c>
      <c r="W50"/>
      <c r="X50"/>
    </row>
    <row r="51" spans="2:25" x14ac:dyDescent="0.25">
      <c r="B51" s="1">
        <v>54</v>
      </c>
      <c r="C51">
        <v>317.56860399999999</v>
      </c>
      <c r="D51">
        <v>320.55282599999998</v>
      </c>
      <c r="E51" s="5">
        <f t="shared" si="0"/>
        <v>2.9842219999999884</v>
      </c>
      <c r="F51">
        <f t="shared" si="1"/>
        <v>319.06071499999996</v>
      </c>
      <c r="G51">
        <f>$G$78</f>
        <v>-0.3164764558654527</v>
      </c>
      <c r="H51">
        <f>$G$79</f>
        <v>4.2525078725321102</v>
      </c>
      <c r="I51">
        <f>$E$74</f>
        <v>1.9680157083333287</v>
      </c>
      <c r="J51">
        <f t="shared" si="2"/>
        <v>0.93096106412114066</v>
      </c>
      <c r="O51">
        <f t="shared" si="3"/>
        <v>1.0093970939268291</v>
      </c>
      <c r="Y51" s="5"/>
    </row>
    <row r="52" spans="2:25" x14ac:dyDescent="0.25">
      <c r="B52" s="1">
        <v>55</v>
      </c>
      <c r="C52">
        <v>318.10772700000001</v>
      </c>
      <c r="D52">
        <v>320.8125</v>
      </c>
      <c r="E52" s="5">
        <f t="shared" si="0"/>
        <v>2.7047729999999888</v>
      </c>
      <c r="F52">
        <f t="shared" si="1"/>
        <v>319.46011350000003</v>
      </c>
      <c r="G52">
        <f>$G$78</f>
        <v>-0.3164764558654527</v>
      </c>
      <c r="H52">
        <f>$G$79</f>
        <v>4.2525078725321102</v>
      </c>
      <c r="I52">
        <f>$E$74</f>
        <v>1.9680157083333287</v>
      </c>
      <c r="J52">
        <f t="shared" si="2"/>
        <v>0.84310087668030032</v>
      </c>
      <c r="O52">
        <f t="shared" si="3"/>
        <v>1.0085026950634242</v>
      </c>
      <c r="Y52" s="5"/>
    </row>
    <row r="53" spans="2:25" x14ac:dyDescent="0.25">
      <c r="B53" s="1">
        <v>59</v>
      </c>
      <c r="C53">
        <v>295.07019000000003</v>
      </c>
      <c r="D53">
        <v>297.37255900000002</v>
      </c>
      <c r="E53" s="5">
        <f t="shared" si="0"/>
        <v>2.3023689999999988</v>
      </c>
      <c r="F53">
        <f t="shared" ref="F53:F65" si="4">AVERAGE(C53,D53)</f>
        <v>296.22137450000002</v>
      </c>
      <c r="G53">
        <f>$G$78</f>
        <v>-0.3164764558654527</v>
      </c>
      <c r="H53">
        <f>$G$79</f>
        <v>4.2525078725321102</v>
      </c>
      <c r="I53">
        <f>$E$74</f>
        <v>1.9680157083333287</v>
      </c>
      <c r="J53">
        <f>(E53/D53)*100</f>
        <v>0.77423720861883516</v>
      </c>
      <c r="O53">
        <f t="shared" si="3"/>
        <v>1.007802784144342</v>
      </c>
      <c r="Y53" s="5"/>
    </row>
    <row r="54" spans="2:25" x14ac:dyDescent="0.25">
      <c r="B54" s="1">
        <v>60</v>
      </c>
      <c r="C54">
        <v>295.08569299999999</v>
      </c>
      <c r="D54">
        <v>297.42108200000001</v>
      </c>
      <c r="E54" s="5">
        <f t="shared" si="0"/>
        <v>2.3353890000000206</v>
      </c>
      <c r="F54">
        <f t="shared" si="4"/>
        <v>296.25338750000003</v>
      </c>
      <c r="G54">
        <f>$G$78</f>
        <v>-0.3164764558654527</v>
      </c>
      <c r="H54">
        <f>$G$79</f>
        <v>4.2525078725321102</v>
      </c>
      <c r="I54">
        <f>$E$74</f>
        <v>1.9680157083333287</v>
      </c>
      <c r="J54">
        <f t="shared" si="2"/>
        <v>0.78521299979670589</v>
      </c>
      <c r="O54">
        <f t="shared" si="3"/>
        <v>1.0079142739055127</v>
      </c>
      <c r="Y54" s="5"/>
    </row>
    <row r="55" spans="2:25" x14ac:dyDescent="0.25">
      <c r="B55" s="1">
        <v>61</v>
      </c>
      <c r="C55">
        <v>295.13824499999998</v>
      </c>
      <c r="D55">
        <v>297.86193800000001</v>
      </c>
      <c r="E55" s="5">
        <f t="shared" si="0"/>
        <v>2.7236930000000257</v>
      </c>
      <c r="F55">
        <f t="shared" si="4"/>
        <v>296.5000915</v>
      </c>
      <c r="G55">
        <f>$G$78</f>
        <v>-0.3164764558654527</v>
      </c>
      <c r="H55">
        <f>$G$79</f>
        <v>4.2525078725321102</v>
      </c>
      <c r="I55">
        <f>$E$74</f>
        <v>1.9680157083333287</v>
      </c>
      <c r="J55">
        <f t="shared" si="2"/>
        <v>0.91441458357798822</v>
      </c>
      <c r="O55">
        <f t="shared" si="3"/>
        <v>1.0092285328863428</v>
      </c>
      <c r="Y55" s="5"/>
    </row>
    <row r="56" spans="2:25" x14ac:dyDescent="0.25">
      <c r="B56" s="1">
        <v>62</v>
      </c>
      <c r="C56">
        <v>295.37951700000002</v>
      </c>
      <c r="D56">
        <v>297.74517800000001</v>
      </c>
      <c r="E56" s="5">
        <f t="shared" si="0"/>
        <v>2.3656609999999887</v>
      </c>
      <c r="F56">
        <f t="shared" si="4"/>
        <v>296.56234749999999</v>
      </c>
      <c r="G56">
        <f>$G$78</f>
        <v>-0.3164764558654527</v>
      </c>
      <c r="H56">
        <f>$G$79</f>
        <v>4.2525078725321102</v>
      </c>
      <c r="I56">
        <f>$E$74</f>
        <v>1.9680157083333287</v>
      </c>
      <c r="J56">
        <f t="shared" si="2"/>
        <v>0.79452537767042819</v>
      </c>
      <c r="O56">
        <f t="shared" si="3"/>
        <v>1.008008886411714</v>
      </c>
      <c r="Y56" s="5"/>
    </row>
    <row r="57" spans="2:25" x14ac:dyDescent="0.25">
      <c r="B57" s="1">
        <v>63</v>
      </c>
      <c r="C57">
        <v>295.21640000000002</v>
      </c>
      <c r="D57">
        <v>297.76297</v>
      </c>
      <c r="E57" s="5">
        <f t="shared" ref="E57:E73" si="5">D57-C57</f>
        <v>2.5465699999999742</v>
      </c>
      <c r="F57">
        <f t="shared" si="4"/>
        <v>296.48968500000001</v>
      </c>
      <c r="G57">
        <f>$G$78</f>
        <v>-0.3164764558654527</v>
      </c>
      <c r="H57">
        <f>$G$79</f>
        <v>4.2525078725321102</v>
      </c>
      <c r="I57">
        <f>$E$74</f>
        <v>1.9680157083333287</v>
      </c>
      <c r="J57">
        <f t="shared" ref="J57:J73" si="6">(E57/D57)*100</f>
        <v>0.85523394665225649</v>
      </c>
      <c r="O57">
        <f t="shared" si="3"/>
        <v>1.0086261129124261</v>
      </c>
      <c r="Y57" s="5"/>
    </row>
    <row r="58" spans="2:25" x14ac:dyDescent="0.25">
      <c r="B58" s="1">
        <v>64</v>
      </c>
      <c r="C58">
        <v>294.95083599999998</v>
      </c>
      <c r="D58">
        <v>297.90429699999999</v>
      </c>
      <c r="E58" s="5">
        <f t="shared" si="5"/>
        <v>2.9534610000000043</v>
      </c>
      <c r="F58">
        <f t="shared" si="4"/>
        <v>296.42756650000001</v>
      </c>
      <c r="G58">
        <f>$G$78</f>
        <v>-0.3164764558654527</v>
      </c>
      <c r="H58">
        <f>$G$79</f>
        <v>4.2525078725321102</v>
      </c>
      <c r="I58">
        <f>$E$74</f>
        <v>1.9680157083333287</v>
      </c>
      <c r="J58">
        <f t="shared" si="6"/>
        <v>0.99141268848498831</v>
      </c>
      <c r="O58">
        <f t="shared" ref="O58:O73" si="7">D58/C58</f>
        <v>1.0100134010130422</v>
      </c>
      <c r="Y58" s="5"/>
    </row>
    <row r="59" spans="2:25" s="10" customFormat="1" x14ac:dyDescent="0.25">
      <c r="B59" s="1">
        <v>65</v>
      </c>
      <c r="C59" s="10">
        <v>294.966003</v>
      </c>
      <c r="D59" s="10">
        <v>298.50528000000003</v>
      </c>
      <c r="E59" s="5">
        <f t="shared" si="5"/>
        <v>3.5392770000000269</v>
      </c>
      <c r="F59">
        <f t="shared" si="4"/>
        <v>296.73564150000004</v>
      </c>
      <c r="G59">
        <f>$G$78</f>
        <v>-0.3164764558654527</v>
      </c>
      <c r="H59">
        <f>$G$79</f>
        <v>4.2525078725321102</v>
      </c>
      <c r="I59">
        <f>$E$74</f>
        <v>1.9680157083333287</v>
      </c>
      <c r="J59">
        <f t="shared" si="6"/>
        <v>1.185666464593198</v>
      </c>
      <c r="O59">
        <f t="shared" si="7"/>
        <v>1.0119989319582705</v>
      </c>
      <c r="Y59" s="2"/>
    </row>
    <row r="60" spans="2:25" s="10" customFormat="1" x14ac:dyDescent="0.25">
      <c r="B60" s="1">
        <v>66</v>
      </c>
      <c r="C60" s="10">
        <v>294.99142499999999</v>
      </c>
      <c r="D60" s="10">
        <v>298.47567700000002</v>
      </c>
      <c r="E60" s="5">
        <f t="shared" si="5"/>
        <v>3.4842520000000263</v>
      </c>
      <c r="F60">
        <f t="shared" si="4"/>
        <v>296.73355100000003</v>
      </c>
      <c r="G60">
        <f>$G$78</f>
        <v>-0.3164764558654527</v>
      </c>
      <c r="H60">
        <f>$G$79</f>
        <v>4.2525078725321102</v>
      </c>
      <c r="I60">
        <f>$E$74</f>
        <v>1.9680157083333287</v>
      </c>
      <c r="J60">
        <f t="shared" si="6"/>
        <v>1.1673487216849587</v>
      </c>
      <c r="O60">
        <f t="shared" si="7"/>
        <v>1.011811367059229</v>
      </c>
      <c r="Y60" s="2"/>
    </row>
    <row r="61" spans="2:25" s="10" customFormat="1" x14ac:dyDescent="0.25">
      <c r="B61" s="1">
        <v>67</v>
      </c>
      <c r="C61" s="10">
        <v>294.968231</v>
      </c>
      <c r="D61" s="10">
        <v>298.28720099999998</v>
      </c>
      <c r="E61" s="5">
        <f t="shared" si="5"/>
        <v>3.3189699999999789</v>
      </c>
      <c r="F61">
        <f t="shared" si="4"/>
        <v>296.62771599999996</v>
      </c>
      <c r="G61">
        <f>$G$78</f>
        <v>-0.3164764558654527</v>
      </c>
      <c r="H61">
        <f>$G$79</f>
        <v>4.2525078725321102</v>
      </c>
      <c r="I61">
        <f>$E$74</f>
        <v>1.9680157083333287</v>
      </c>
      <c r="J61">
        <f t="shared" si="6"/>
        <v>1.1126759676155127</v>
      </c>
      <c r="O61">
        <f t="shared" si="7"/>
        <v>1.0112519575031793</v>
      </c>
      <c r="Y61" s="2"/>
    </row>
    <row r="62" spans="2:25" s="10" customFormat="1" x14ac:dyDescent="0.25">
      <c r="B62" s="1">
        <v>68</v>
      </c>
      <c r="C62" s="10">
        <v>274.00436400000001</v>
      </c>
      <c r="D62" s="10">
        <v>277.19241299999999</v>
      </c>
      <c r="E62" s="5">
        <f t="shared" si="5"/>
        <v>3.1880489999999782</v>
      </c>
      <c r="F62">
        <f t="shared" si="4"/>
        <v>275.5983885</v>
      </c>
      <c r="G62">
        <f>$G$78</f>
        <v>-0.3164764558654527</v>
      </c>
      <c r="H62">
        <f>$G$79</f>
        <v>4.2525078725321102</v>
      </c>
      <c r="I62">
        <f>$E$74</f>
        <v>1.9680157083333287</v>
      </c>
      <c r="J62">
        <f t="shared" si="6"/>
        <v>1.1501213058093254</v>
      </c>
      <c r="O62">
        <f t="shared" si="7"/>
        <v>1.011635030017259</v>
      </c>
      <c r="Y62" s="2"/>
    </row>
    <row r="63" spans="2:25" s="10" customFormat="1" x14ac:dyDescent="0.25">
      <c r="B63" s="1">
        <v>70</v>
      </c>
      <c r="C63" s="10">
        <v>274.05246</v>
      </c>
      <c r="D63" s="10">
        <v>277.84783900000002</v>
      </c>
      <c r="E63" s="5">
        <f t="shared" si="5"/>
        <v>3.7953790000000254</v>
      </c>
      <c r="F63">
        <f t="shared" si="4"/>
        <v>275.95014950000001</v>
      </c>
      <c r="G63">
        <f>$G$78</f>
        <v>-0.3164764558654527</v>
      </c>
      <c r="H63">
        <f>$G$79</f>
        <v>4.2525078725321102</v>
      </c>
      <c r="I63">
        <f>$E$74</f>
        <v>1.9680157083333287</v>
      </c>
      <c r="J63">
        <f t="shared" si="6"/>
        <v>1.3659919089743309</v>
      </c>
      <c r="O63">
        <f t="shared" si="7"/>
        <v>1.0138490966291638</v>
      </c>
      <c r="Y63" s="2"/>
    </row>
    <row r="64" spans="2:25" s="10" customFormat="1" x14ac:dyDescent="0.25">
      <c r="B64" s="1">
        <v>71</v>
      </c>
      <c r="C64" s="10">
        <v>274.282532</v>
      </c>
      <c r="D64" s="10">
        <v>276.79724099999999</v>
      </c>
      <c r="E64" s="5">
        <f t="shared" si="5"/>
        <v>2.5147089999999821</v>
      </c>
      <c r="F64">
        <f t="shared" si="4"/>
        <v>275.53988649999997</v>
      </c>
      <c r="G64">
        <f>$G$78</f>
        <v>-0.3164764558654527</v>
      </c>
      <c r="H64">
        <f>$G$79</f>
        <v>4.2525078725321102</v>
      </c>
      <c r="I64">
        <f>$E$74</f>
        <v>1.9680157083333287</v>
      </c>
      <c r="J64">
        <f t="shared" si="6"/>
        <v>0.90850219132060717</v>
      </c>
      <c r="O64">
        <f t="shared" si="7"/>
        <v>1.0091683162674026</v>
      </c>
      <c r="Y64" s="2"/>
    </row>
    <row r="65" spans="1:33" s="10" customFormat="1" x14ac:dyDescent="0.25">
      <c r="B65" s="1">
        <v>72</v>
      </c>
      <c r="C65" s="10">
        <v>273.83676100000002</v>
      </c>
      <c r="D65" s="10">
        <v>277.290436</v>
      </c>
      <c r="E65" s="5">
        <f t="shared" si="5"/>
        <v>3.4536749999999756</v>
      </c>
      <c r="F65">
        <f t="shared" si="4"/>
        <v>275.56359850000001</v>
      </c>
      <c r="G65">
        <f>$G$78</f>
        <v>-0.3164764558654527</v>
      </c>
      <c r="H65">
        <f>$G$79</f>
        <v>4.2525078725321102</v>
      </c>
      <c r="I65">
        <f>$E$74</f>
        <v>1.9680157083333287</v>
      </c>
      <c r="J65">
        <f t="shared" si="6"/>
        <v>1.2455081573747373</v>
      </c>
      <c r="O65">
        <f t="shared" si="7"/>
        <v>1.012612167144352</v>
      </c>
      <c r="Y65" s="2"/>
    </row>
    <row r="66" spans="1:33" s="10" customFormat="1" ht="18" customHeight="1" x14ac:dyDescent="0.25">
      <c r="B66" s="1">
        <v>77</v>
      </c>
      <c r="C66" s="10">
        <v>255.70031700000001</v>
      </c>
      <c r="D66" s="10">
        <v>257.34213299999999</v>
      </c>
      <c r="E66" s="5">
        <f t="shared" si="5"/>
        <v>1.6418159999999773</v>
      </c>
      <c r="F66">
        <f t="shared" ref="F66:F73" si="8">AVERAGE(C66,D66)</f>
        <v>256.52122500000002</v>
      </c>
      <c r="G66">
        <f>$G$78</f>
        <v>-0.3164764558654527</v>
      </c>
      <c r="H66">
        <f>$G$79</f>
        <v>4.2525078725321102</v>
      </c>
      <c r="I66">
        <f>$E$74</f>
        <v>1.9680157083333287</v>
      </c>
      <c r="J66">
        <f t="shared" ref="J66:J72" si="9">(E66/D66)*100</f>
        <v>0.63798958252979787</v>
      </c>
      <c r="O66">
        <f t="shared" si="7"/>
        <v>1.0064208602447684</v>
      </c>
      <c r="Y66" s="2"/>
    </row>
    <row r="67" spans="1:33" s="10" customFormat="1" ht="18" customHeight="1" x14ac:dyDescent="0.25">
      <c r="B67" s="1">
        <v>78</v>
      </c>
      <c r="C67" s="10">
        <v>255.67649800000001</v>
      </c>
      <c r="D67" s="10">
        <v>257.85098299999999</v>
      </c>
      <c r="E67" s="5">
        <f t="shared" si="5"/>
        <v>2.1744849999999758</v>
      </c>
      <c r="F67">
        <f t="shared" si="8"/>
        <v>256.76374049999998</v>
      </c>
      <c r="G67">
        <f>$G$78</f>
        <v>-0.3164764558654527</v>
      </c>
      <c r="H67">
        <f>$G$79</f>
        <v>4.2525078725321102</v>
      </c>
      <c r="I67">
        <f>$E$74</f>
        <v>1.9680157083333287</v>
      </c>
      <c r="J67">
        <f t="shared" si="9"/>
        <v>0.8433107272660566</v>
      </c>
      <c r="O67">
        <f t="shared" si="7"/>
        <v>1.0085048294114227</v>
      </c>
      <c r="Y67" s="2"/>
    </row>
    <row r="68" spans="1:33" s="10" customFormat="1" ht="18" customHeight="1" x14ac:dyDescent="0.25">
      <c r="B68" s="1">
        <v>79</v>
      </c>
      <c r="C68" s="10">
        <v>255.331818</v>
      </c>
      <c r="D68" s="10">
        <v>258.20697000000001</v>
      </c>
      <c r="E68" s="5">
        <f t="shared" si="5"/>
        <v>2.8751520000000141</v>
      </c>
      <c r="F68">
        <f t="shared" si="8"/>
        <v>256.76939400000003</v>
      </c>
      <c r="G68">
        <f>$G$78</f>
        <v>-0.3164764558654527</v>
      </c>
      <c r="H68">
        <f>$G$79</f>
        <v>4.2525078725321102</v>
      </c>
      <c r="I68">
        <f>$E$74</f>
        <v>1.9680157083333287</v>
      </c>
      <c r="J68">
        <f t="shared" si="9"/>
        <v>1.1135067345393557</v>
      </c>
      <c r="O68">
        <f t="shared" si="7"/>
        <v>1.0112604532506795</v>
      </c>
      <c r="Y68" s="2"/>
    </row>
    <row r="69" spans="1:33" s="10" customFormat="1" ht="18" customHeight="1" x14ac:dyDescent="0.25">
      <c r="B69" s="1">
        <v>80</v>
      </c>
      <c r="C69" s="10">
        <v>255.574738</v>
      </c>
      <c r="D69" s="10">
        <v>256.23596199999997</v>
      </c>
      <c r="E69" s="5">
        <f t="shared" si="5"/>
        <v>0.66122399999997583</v>
      </c>
      <c r="F69">
        <f t="shared" si="8"/>
        <v>255.90535</v>
      </c>
      <c r="G69">
        <f>$G$78</f>
        <v>-0.3164764558654527</v>
      </c>
      <c r="H69">
        <f>$G$79</f>
        <v>4.2525078725321102</v>
      </c>
      <c r="I69">
        <f>$E$74</f>
        <v>1.9680157083333287</v>
      </c>
      <c r="J69">
        <f t="shared" si="9"/>
        <v>0.25805277090651935</v>
      </c>
      <c r="O69">
        <f t="shared" si="7"/>
        <v>1.0025872040608332</v>
      </c>
      <c r="Y69" s="2"/>
    </row>
    <row r="70" spans="1:33" s="10" customFormat="1" x14ac:dyDescent="0.25">
      <c r="B70" s="1">
        <v>81</v>
      </c>
      <c r="C70" s="10">
        <v>255.98028600000001</v>
      </c>
      <c r="D70" s="10">
        <v>256.600708</v>
      </c>
      <c r="E70" s="5">
        <f t="shared" si="5"/>
        <v>0.6204219999999907</v>
      </c>
      <c r="F70">
        <f t="shared" si="8"/>
        <v>256.29049700000002</v>
      </c>
      <c r="G70">
        <f>$G$78</f>
        <v>-0.3164764558654527</v>
      </c>
      <c r="H70">
        <f>$G$79</f>
        <v>4.2525078725321102</v>
      </c>
      <c r="I70">
        <f>$E$74</f>
        <v>1.9680157083333287</v>
      </c>
      <c r="J70">
        <f t="shared" si="9"/>
        <v>0.24178499148957561</v>
      </c>
      <c r="O70">
        <f t="shared" si="7"/>
        <v>1.0024237100821116</v>
      </c>
      <c r="Y70" s="2"/>
    </row>
    <row r="71" spans="1:33" s="10" customFormat="1" x14ac:dyDescent="0.25">
      <c r="B71" s="1">
        <v>82</v>
      </c>
      <c r="C71" s="10">
        <v>255.296097</v>
      </c>
      <c r="D71" s="10">
        <v>256.66738900000001</v>
      </c>
      <c r="E71" s="5">
        <f t="shared" si="5"/>
        <v>1.3712920000000111</v>
      </c>
      <c r="F71">
        <f t="shared" si="8"/>
        <v>255.98174299999999</v>
      </c>
      <c r="G71">
        <f>$G$78</f>
        <v>-0.3164764558654527</v>
      </c>
      <c r="H71">
        <f>$G$79</f>
        <v>4.2525078725321102</v>
      </c>
      <c r="I71">
        <f>$E$74</f>
        <v>1.9680157083333287</v>
      </c>
      <c r="J71">
        <f t="shared" si="9"/>
        <v>0.53426810680651404</v>
      </c>
      <c r="O71">
        <f t="shared" si="7"/>
        <v>1.0053713786309864</v>
      </c>
      <c r="Y71" s="2"/>
    </row>
    <row r="72" spans="1:33" s="10" customFormat="1" x14ac:dyDescent="0.25">
      <c r="B72" s="1">
        <v>83</v>
      </c>
      <c r="C72" s="10">
        <v>255.557571</v>
      </c>
      <c r="D72" s="10">
        <v>258.62029999999999</v>
      </c>
      <c r="E72" s="5">
        <f t="shared" si="5"/>
        <v>3.0627289999999903</v>
      </c>
      <c r="F72">
        <f t="shared" si="8"/>
        <v>257.08893549999999</v>
      </c>
      <c r="G72">
        <f>$G$78</f>
        <v>-0.3164764558654527</v>
      </c>
      <c r="H72">
        <f>$G$79</f>
        <v>4.2525078725321102</v>
      </c>
      <c r="I72">
        <f>$E$74</f>
        <v>1.9680157083333287</v>
      </c>
      <c r="J72">
        <f t="shared" si="9"/>
        <v>1.1842569976138728</v>
      </c>
      <c r="O72">
        <f t="shared" si="7"/>
        <v>1.0119844972231324</v>
      </c>
      <c r="Y72" s="2"/>
    </row>
    <row r="73" spans="1:33" s="10" customFormat="1" x14ac:dyDescent="0.25">
      <c r="B73" s="1">
        <v>84</v>
      </c>
      <c r="C73" s="10">
        <v>255.00054900000001</v>
      </c>
      <c r="D73" s="10">
        <v>258.63986199999999</v>
      </c>
      <c r="E73" s="5">
        <f t="shared" si="5"/>
        <v>3.6393129999999871</v>
      </c>
      <c r="F73">
        <f t="shared" si="8"/>
        <v>256.82020549999999</v>
      </c>
      <c r="G73">
        <f>$G$78</f>
        <v>-0.3164764558654527</v>
      </c>
      <c r="H73">
        <f>$G$79</f>
        <v>4.2525078725321102</v>
      </c>
      <c r="I73">
        <f>$E$74</f>
        <v>1.9680157083333287</v>
      </c>
      <c r="J73">
        <f t="shared" si="6"/>
        <v>1.407096714272136</v>
      </c>
      <c r="O73">
        <f t="shared" si="7"/>
        <v>1.014271784959961</v>
      </c>
      <c r="Y73" s="2"/>
    </row>
    <row r="74" spans="1:33" s="9" customFormat="1" x14ac:dyDescent="0.25">
      <c r="B74" s="9">
        <f>COUNT(B2:B73)</f>
        <v>72</v>
      </c>
      <c r="E74" s="14">
        <f>AVERAGE(E2:E73)</f>
        <v>1.9680157083333287</v>
      </c>
      <c r="F74" s="9" t="s">
        <v>0</v>
      </c>
      <c r="J74"/>
    </row>
    <row r="75" spans="1:33" x14ac:dyDescent="0.25">
      <c r="A75" s="2"/>
      <c r="E75" s="2">
        <f>STDEV(E2:E73)</f>
        <v>1.1655572266320313</v>
      </c>
      <c r="F75" t="s">
        <v>1</v>
      </c>
      <c r="G75" s="10"/>
      <c r="H75" s="10"/>
    </row>
    <row r="77" spans="1:33" ht="15.75" thickBot="1" x14ac:dyDescent="0.3">
      <c r="F77" t="s">
        <v>4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s="7" t="s">
        <v>2</v>
      </c>
      <c r="G78" s="3">
        <f>E74-(1.96*E75)</f>
        <v>-0.3164764558654527</v>
      </c>
      <c r="H78" t="s">
        <v>17</v>
      </c>
      <c r="I78" s="1" t="s">
        <v>24</v>
      </c>
      <c r="J78" s="15">
        <f>E75/E74</f>
        <v>0.59224996106312455</v>
      </c>
      <c r="K78">
        <f>J78*1+0</f>
        <v>0.59224996106312455</v>
      </c>
      <c r="L78">
        <f>E74/800</f>
        <v>2.460019635416661E-3</v>
      </c>
      <c r="M78" t="s">
        <v>25</v>
      </c>
      <c r="N78">
        <f>Q85</f>
        <v>0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8" t="s">
        <v>3</v>
      </c>
      <c r="G79" s="4">
        <f>E74+(1.96*E75)</f>
        <v>4.2525078725321102</v>
      </c>
      <c r="H79" t="s">
        <v>18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t="s">
        <v>7</v>
      </c>
      <c r="P81">
        <f>(G78-G79)/2</f>
        <v>-2.2844921641987814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11" t="s">
        <v>8</v>
      </c>
      <c r="G82">
        <f>((E75)^2)/B74</f>
        <v>1.8868384007696561E-2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x14ac:dyDescent="0.25">
      <c r="F83" s="11" t="s">
        <v>9</v>
      </c>
      <c r="G83">
        <f>((E75)^2)/(2*(B74-1))</f>
        <v>9.5670679475644525E-3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F84" s="12" t="s">
        <v>10</v>
      </c>
      <c r="G84" s="10" t="s">
        <v>11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x14ac:dyDescent="0.25">
      <c r="E85" s="11" t="s">
        <v>14</v>
      </c>
      <c r="F85" s="12" t="s">
        <v>12</v>
      </c>
      <c r="G85" s="10">
        <f>E75/(SQRT(B74))</f>
        <v>0.13736223646874918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13" t="s">
        <v>21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" customHeight="1" x14ac:dyDescent="0.25">
      <c r="F87" s="22" t="s">
        <v>15</v>
      </c>
      <c r="G87" s="3">
        <f>E74+(1.984*G85)</f>
        <v>2.240542385487327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3"/>
      <c r="G88" s="4">
        <f>E74-(1.984*G85)</f>
        <v>1.6954890311793305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F89" s="24" t="s">
        <v>13</v>
      </c>
      <c r="G89" s="26">
        <f>1.71*G85</f>
        <v>0.2348894243615611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5"/>
      <c r="G90" s="27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E91" t="s">
        <v>17</v>
      </c>
      <c r="F91" s="28" t="s">
        <v>16</v>
      </c>
      <c r="G91" s="3">
        <f>G78-(1.984*G89)</f>
        <v>-0.78249707379878997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ht="15.75" thickBot="1" x14ac:dyDescent="0.3">
      <c r="F92" s="29"/>
      <c r="G92" s="4">
        <f>G78+(1.984*G89)</f>
        <v>0.14954416206788451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E93" t="s">
        <v>18</v>
      </c>
      <c r="F93" s="28" t="s">
        <v>19</v>
      </c>
      <c r="G93" s="3">
        <f>G79-(1.984*G89)</f>
        <v>3.7864872545987729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ht="15.75" thickBot="1" x14ac:dyDescent="0.3">
      <c r="F94" s="29"/>
      <c r="G94" s="4">
        <f>G79+(1.984*G89)</f>
        <v>4.718528490465447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1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21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17"/>
      <c r="H104" s="17"/>
      <c r="I104" s="17"/>
      <c r="J104" s="17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AD118" s="10"/>
      <c r="AE118" s="10"/>
    </row>
  </sheetData>
  <mergeCells count="6">
    <mergeCell ref="F96:F97"/>
    <mergeCell ref="F87:F88"/>
    <mergeCell ref="F89:F90"/>
    <mergeCell ref="G89:G90"/>
    <mergeCell ref="F91:F92"/>
    <mergeCell ref="F93:F9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2016-11-15T11:07:41Z</dcterms:modified>
</cp:coreProperties>
</file>